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13410" windowHeight="2580" tabRatio="636" activeTab="4"/>
  </bookViews>
  <sheets>
    <sheet name="Титульный лист" sheetId="1" r:id="rId1"/>
    <sheet name="исследование показателей" sheetId="2" r:id="rId2"/>
    <sheet name="анализ и результаты анкетирован" sheetId="3" r:id="rId3"/>
    <sheet name="сводный результат" sheetId="4" r:id="rId4"/>
    <sheet name="предложения" sheetId="5" r:id="rId5"/>
  </sheets>
  <definedNames/>
  <calcPr fullCalcOnLoad="1"/>
</workbook>
</file>

<file path=xl/sharedStrings.xml><?xml version="1.0" encoding="utf-8"?>
<sst xmlns="http://schemas.openxmlformats.org/spreadsheetml/2006/main" count="871" uniqueCount="477">
  <si>
    <t>Федеральное государственное бюджетное образовательное учреждение высшего профессионального образования "Калужский государствкнный университет
 им К.Э. Циолковского"</t>
  </si>
  <si>
    <t>эксперт</t>
  </si>
  <si>
    <t>(ф.и.о. эксперта)</t>
  </si>
  <si>
    <t>2015 год</t>
  </si>
  <si>
    <t xml:space="preserve"> Сводный результат</t>
  </si>
  <si>
    <t>Наименование показателя</t>
  </si>
  <si>
    <t>№ показателя</t>
  </si>
  <si>
    <t>Исследование показателей</t>
  </si>
  <si>
    <t>1.1.1.</t>
  </si>
  <si>
    <t xml:space="preserve"> Открытость и прозрачность государственных и муниципальных учреждений - показатель рейтинга на официальном сайте для размещения информации о государственных и муниципальных учреждениях (www.bus.gov.ru) в сети "Интернет"</t>
  </si>
  <si>
    <t xml:space="preserve">1.1.2. </t>
  </si>
  <si>
    <t>Соответствие информации о деятельности организации социального обслуживания, размещенной на официальном сайте организации социального обслуживания в сети "Интернет", порядку размещения информации на официальном сайте поставщика социальных услуг в сети "Интернет", утверждаемому уполномоченным федеральным органом исполнительной власти согласно части 3 статьи 13 Федерального закона от 28 декабря 2013 г. 
N 442-ФЗ "Об основах социального обслуживания граждан в Российской Федерации"</t>
  </si>
  <si>
    <t>наименование информации</t>
  </si>
  <si>
    <t>Вид представленной нформации</t>
  </si>
  <si>
    <t>Количество баллов</t>
  </si>
  <si>
    <t xml:space="preserve">свидетельство о гос. регистрации ЕГРЮЛ
 в формате  pdf.
</t>
  </si>
  <si>
    <t>в произвольном виде</t>
  </si>
  <si>
    <t>Положения о структурных подразделениях, утвержденные приказом руководителя</t>
  </si>
  <si>
    <t>Приказ о создании попечительского совета, состав попечительского совета, решения попечительского совета</t>
  </si>
  <si>
    <t>Может быть представлено в виде произвольного текста и фотоматериалов</t>
  </si>
  <si>
    <t xml:space="preserve">закон Калужской области от 26.12.2014 N 670-ОЗ
«О перечне социальных услуг, предоставляемых поставщиками социальных услуг в Калужской области»,
закон Калужской области от 27.02.2015 N 691-ОЗ
«О регулировании отдельных правоотношений в сфере предоставления социальных услуг в Калужской области»,
Постановление Правительства Калужской области от 18.12.2014 N 762
«Об утверждении размера платы за предоставление социальных услуг и порядка ее взимания»,
приказ министерства по делам семьи, демографической и социальной политике Калужской области от 26.12.2014 №1601 «Об утверждении порядка предоставления социальных услуг поставщиками социальных услуг Калужской области»,
форма договора о предоставлении социальных услуг, утвержденная приказом Минтруда России от 10.11.2014 N 874н
«О примерной форме договора о предоставлении социальных услуг, а также о форме индивидуальной программы предоставления социальных услуг»
(в формате  pdf.)
</t>
  </si>
  <si>
    <t>НПА об утверждении тарифов на социальные услуги</t>
  </si>
  <si>
    <t>Государственное задание и ежеквартальные отчеты о его исполнении в формате  pdf.</t>
  </si>
  <si>
    <t>Ежемесячные отчеты о движении и наличии свободных мест</t>
  </si>
  <si>
    <t>в формате  pdf.</t>
  </si>
  <si>
    <t xml:space="preserve">Предписания контролирующих органов в формате pdf.
Отчеты об исполнении предписаний в произвольной форме.
</t>
  </si>
  <si>
    <t>В произвольной форме</t>
  </si>
  <si>
    <t xml:space="preserve">1. О дате государственной регистрации, с указанием числа, месяца и года регистрации. </t>
  </si>
  <si>
    <t>2. Об учредителе (учредителях) поставщика социальных услуг - организации социального обслуживания с указанием наименования, места его (их) нахождения, контактных телефонов и адресов электронной почты.</t>
  </si>
  <si>
    <t xml:space="preserve">3. О месте нахождения поставщика социальных услуг, его филиалах (при их наличии) с указанием адреса и схемы проезда. </t>
  </si>
  <si>
    <t>4. О режиме, графике работы с указанием дней и часов приема, перерыва на обед.</t>
  </si>
  <si>
    <t>5. О контактных телефонах с указанием кода населенного пункта, в котором расположен поставщик социальных услуг, и об адресах электронной почты.</t>
  </si>
  <si>
    <t>6. О руководителе, его заместителях, руководителях филиалов (при их наличии у поставщика социальных услуг) с указанием контактных телефонов и адресов электронной почты.</t>
  </si>
  <si>
    <t>7. О структуре и об органах управления организации социального обслуживания с указанием наименований структурных подразделений (органов управления), фамилий, имен, отчеств и должностей руководителей структурных подразделений, места нахождения структурных подразделений, адресов официальных сайтов структурных подразделений (при наличии), адресов электронной почты структурных подразделений (при наличии).</t>
  </si>
  <si>
    <t>8. О положениях о структурных подразделениях организации социального обслуживания (при их наличии).</t>
  </si>
  <si>
    <t>9. О персональном составе работников организации социального обслуживания с указанием с их согласия уровня образования, квалификации и опыта работы.</t>
  </si>
  <si>
    <t>10. О попечительском совете организации социального обслуживания.</t>
  </si>
  <si>
    <t>11. О материально-техническом обеспечении предоставления социальных услуг (о наличии оборудованных помещений для предоставления социальных услуг по видам социальных услуг и формам социального обслуживания, в том числе библиотек, объектов спорта, наличии средств обучения и воспитания, об условиях питания и обеспечения охраны здоровья получателей социальных услуг, доступе к информационным системам в сфере социального обслуживания и сети "Интернет").</t>
  </si>
  <si>
    <t>12. О перечне предоставляемых социальных услуг по видам социальных услуг и формам социального обслуживания.</t>
  </si>
  <si>
    <t>13. О порядке и об условиях предоставления социальных услуг по видам социальных услуг и формам социального обслуживания; о порядке и условиях предоставления социальных услуг бесплатно и за плату; размере платы за предоставление социальных услуг, а также о возможности получения социальных услуг бесплатно. С приложением образцов договоров о предоставлении социальных услуг бесплатно и за плату.</t>
  </si>
  <si>
    <t>14. О тарифах на социальные услуги по видам социальных услуг и формам социального обслуживания;</t>
  </si>
  <si>
    <t>15. О численности получателей социальных услуг по формам социального обслуживания и видам социальных услуг за счет бюджетных ассигнований бюджетов субъектов Российской Федерации, численности получателей социальных услуг по формам социального обслуживания и видам социальных услуг за счет средств физических и (или) юридических лиц.</t>
  </si>
  <si>
    <t>16. О количестве свободных мест для приема получателей социальных услуг по формам социального обслуживания.</t>
  </si>
  <si>
    <t>17. Об объеме предоставляемых социальных услуг за счет бюджетных ассигнований бюджетов субъектов Российской Федерации и объеме предоставляемых социальных услуг за счет средств физических и (или) юридических лиц</t>
  </si>
  <si>
    <t>18. Устав</t>
  </si>
  <si>
    <t xml:space="preserve">19. Годовой бухгалтерский отчет о поступлении финансовых средств и об их расходовании по итогам финансового года
Лицензии на осуществление деятельности, подлежащей лицензированию в соответствии с законодательством Российской Федерации (медицинская деятельность, образовательная деятельность)
</t>
  </si>
  <si>
    <t>20. Лицензии на осуществление деятельности, подлежащей лицензированию в соответствии с законодательством Российской Федерации (медицинская деятельность, образовательная деятельность)</t>
  </si>
  <si>
    <t>21. Смета (для казенных учреждений), план финансово-хозяйственной деятельности (для бюджетных учреждений).</t>
  </si>
  <si>
    <t xml:space="preserve">22. Правила внутреннего распорядка для получателей социальных услуг. </t>
  </si>
  <si>
    <t>23. Правила внутреннего трудового распорядка.</t>
  </si>
  <si>
    <t>24. Коллективный договор.</t>
  </si>
  <si>
    <t>25. Предписания органов, осуществляющих государственный контроль, и отчеты об исполнении таких предписаний.</t>
  </si>
  <si>
    <t xml:space="preserve">26. О результатах независимой оценки качества оказания услуг </t>
  </si>
  <si>
    <t>Не учитывать в оценке</t>
  </si>
  <si>
    <t>Итого баллов</t>
  </si>
  <si>
    <t>27. События, новости, фоторепортажи, обращения</t>
  </si>
  <si>
    <t>Наличие на сайте имеется/
отсутствует</t>
  </si>
  <si>
    <t>Неполная информация или ее отсутствие</t>
  </si>
  <si>
    <t>1 балл</t>
  </si>
  <si>
    <t>0 баллов</t>
  </si>
  <si>
    <t>Наличие информации</t>
  </si>
  <si>
    <t>х 100%</t>
  </si>
  <si>
    <t>равно</t>
  </si>
  <si>
    <t>%</t>
  </si>
  <si>
    <t>Объем информации размещенной на сайте составил:</t>
  </si>
  <si>
    <t xml:space="preserve">            расчет:</t>
  </si>
  <si>
    <t xml:space="preserve">Замечания и предложения независимого эксперта 
по улучшению ведения данного сайта </t>
  </si>
  <si>
    <t>(Выразить свое мнение о доступности информации, размещенной на сайте, удобстве ее поиска, структуре меню сайта и полноте имеющихся сведений)</t>
  </si>
  <si>
    <t>1.1.3.</t>
  </si>
  <si>
    <t>Наличие информации о деятельности организации социального обслуживания 
(в том числе о перечне, порядке и условиях предоставления социальных услуг, тарифах на социальные услуги) на информационных стендах в помещениях организации, размещение ее в брошюрах, буклетах</t>
  </si>
  <si>
    <t>сведения об  информации представлены в таблице</t>
  </si>
  <si>
    <t>Информация для посетителей:</t>
  </si>
  <si>
    <t xml:space="preserve"> Информация  для получателей социальных услуг:</t>
  </si>
  <si>
    <t>в произвольной форме</t>
  </si>
  <si>
    <t>копия</t>
  </si>
  <si>
    <t>образец</t>
  </si>
  <si>
    <t>копия приказа</t>
  </si>
  <si>
    <t>ИТОГО баллов</t>
  </si>
  <si>
    <t>1. О дате создания, учредителе, месте нахождения, режиме, графике работы, контактных телефонах и адресах электронной почты</t>
  </si>
  <si>
    <t>2. О структуре и об органах управления</t>
  </si>
  <si>
    <t>3. О формах социального обслуживания и предоставляемых видах социальных услуг</t>
  </si>
  <si>
    <t>4. О руководителе и его заместителе</t>
  </si>
  <si>
    <t>5. О материально-техническом обеспечении предоставления социальных услуг (в том числе о наличии оборудованных помещений для предоставления социальных услуг по видам социальных услуг, в том числе библиотек, объектов спорта, средств обучения и воспитания, об условиях питания и охраны здоровья получателей социальных услуг, о доступе к информационным системам и информационно-телекоммуникационным сетям, об электронных ресурсах, к которым обеспечивается доступ получателей социальных услуг).</t>
  </si>
  <si>
    <t>6. Устав</t>
  </si>
  <si>
    <t>7. Лицензии, имеющиеся у поставщиков социальных услуг (с приложениями)</t>
  </si>
  <si>
    <t>8. Правила внутреннего распорядка для получателей социальных услуг</t>
  </si>
  <si>
    <t xml:space="preserve">9. Правил внутреннего трудового распорядка </t>
  </si>
  <si>
    <t>не учитывать в оценке</t>
  </si>
  <si>
    <t>1.2.</t>
  </si>
  <si>
    <t>Наличие альтернативной версии официального сайта организации социального обслуживания в сети "Интернет" для инвалидов по зрению</t>
  </si>
  <si>
    <t xml:space="preserve">10. Коллективный договор </t>
  </si>
  <si>
    <t>11. Постановление Правительства Калужской области от 18.12.2014 № 762 «Об утверждении размера платы за предоставление социальных услуг и порядка ее взимания»</t>
  </si>
  <si>
    <t>12. Копия документа об утверждении тарифов на социальные услуги</t>
  </si>
  <si>
    <t>13. Образец договора о предоставлении социальных услуг</t>
  </si>
  <si>
    <t xml:space="preserve">14. Сведения о транспортном сообщении </t>
  </si>
  <si>
    <t>15. Перечень и объем продуктов, разрешенных к передаче</t>
  </si>
  <si>
    <t>На официальном сайте данного учреждения, версия для слабовидящих людей</t>
  </si>
  <si>
    <t>отсутствует/имеется</t>
  </si>
  <si>
    <t>Результат оценки данного показателя составляет</t>
  </si>
  <si>
    <t>(кол-во баллов)</t>
  </si>
  <si>
    <t>1.3.</t>
  </si>
  <si>
    <t>Наличие дистанционных способов взаимодействия организации и получателей социальных услуг (получение информации, запись на прием и др.)</t>
  </si>
  <si>
    <t>1.3.1.</t>
  </si>
  <si>
    <t>Данный вид связи для осуществления взаимодействия в проверяемом учреждении</t>
  </si>
  <si>
    <t>1.4.1.</t>
  </si>
  <si>
    <t>1.3.2.</t>
  </si>
  <si>
    <t>1.4.</t>
  </si>
  <si>
    <t>Результативность обращений при использовании дистанционных способов взаимодействия с получателями социальных услуг для получения необходимой информации:</t>
  </si>
  <si>
    <t>Доля результативных звонков по телефону в организацию социального обслуживания для получения необходимой информации от числа контрольных звонков</t>
  </si>
  <si>
    <t>указать кол-во звонков</t>
  </si>
  <si>
    <t>Что соответствует</t>
  </si>
  <si>
    <t xml:space="preserve">Количество произведенных звонков, до момента соединения </t>
  </si>
  <si>
    <t>Качество предоставленной информации и компетентность сотруднка, оценивается</t>
  </si>
  <si>
    <t>Информация о проделанной работе отражена в таблице</t>
  </si>
  <si>
    <t>Дата  совершения дозвона</t>
  </si>
  <si>
    <t>Номер телефона по которому осуществлялся опрос</t>
  </si>
  <si>
    <t>Время первого звонка</t>
  </si>
  <si>
    <t>Количество звонков  и время ожидания  между звонками</t>
  </si>
  <si>
    <t>Наличие просьб позвонить позже либо по другому телефону</t>
  </si>
  <si>
    <t>Оценка полноты и обоснованности ответа</t>
  </si>
  <si>
    <t>Впечатление независимого эксперта от общения с сотрудником учреждения (эмоциональный контакт, соблюдение этикета)</t>
  </si>
  <si>
    <t>Должность ответившего сотрудника</t>
  </si>
  <si>
    <t>Оценка показателя</t>
  </si>
  <si>
    <t>1.4.2.</t>
  </si>
  <si>
    <t xml:space="preserve"> 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"Интернет" для получения необходимой информации от числа контрольных обращений. </t>
  </si>
  <si>
    <t>Дата  обращения</t>
  </si>
  <si>
    <t>Что использовалось для осуществления запроса</t>
  </si>
  <si>
    <t>Время ожидания ответа</t>
  </si>
  <si>
    <t>Должность  сотрудника давшего разъяснения</t>
  </si>
  <si>
    <t>Впечатления, замечания и предложения независимого эксперта 
после бесебы с сотрудником учреждения</t>
  </si>
  <si>
    <t>указать кол-во дней</t>
  </si>
  <si>
    <t>Полнота полученных разъяснений, соответствует</t>
  </si>
  <si>
    <t>1.5.</t>
  </si>
  <si>
    <t>Наличие возможности направления заявления (жалобы), предложений и отзывов о качестве предоставления социальных услуг:</t>
  </si>
  <si>
    <t>1.5.1.</t>
  </si>
  <si>
    <t>Лично в организацию социального обслуживания</t>
  </si>
  <si>
    <t>1.5.2.</t>
  </si>
  <si>
    <t>В электронной форме на официальном сайте организации социального обслуживания в сети "Интернет"</t>
  </si>
  <si>
    <t>1.6.</t>
  </si>
  <si>
    <t xml:space="preserve"> Наличие информации о порядке подачи жалобы по вопросам качества оказания социальных услуг:</t>
  </si>
  <si>
    <t>1.6.1.</t>
  </si>
  <si>
    <t>В общедоступных местах на информационных стендах в организации социального обслуживания</t>
  </si>
  <si>
    <t>Результат оценки данного показателя составил</t>
  </si>
  <si>
    <t xml:space="preserve">Впечатления, замечания и предложения независимого эксперта 
по улучшению ведения данного сайта </t>
  </si>
  <si>
    <t xml:space="preserve">Замечания и предложения независимого эксперта 
</t>
  </si>
  <si>
    <t>1.6.2.</t>
  </si>
  <si>
    <t>На официальном сайте организации социального обслуживания в сети Интернет</t>
  </si>
  <si>
    <t xml:space="preserve">1.7. </t>
  </si>
  <si>
    <t>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</t>
  </si>
  <si>
    <t>Результаты анкетирования</t>
  </si>
  <si>
    <t>Общее кол-во опрошенных</t>
  </si>
  <si>
    <t>Количество опрошенных давших положительную оценку</t>
  </si>
  <si>
    <t>№ показ.</t>
  </si>
  <si>
    <t>I.  ПОКАЗАТЕЛИ, ХАРАКТЕРИЗУЮЩИЕ ОТКРЫТОСТЬ И ДОСТУПНОСТЬ  ИНФОРМАЦИИ ОБ  ОРГАНИЗАЦИИ СОЦИАЛЬНОГО ОБСЛУЖИВАНИЯ</t>
  </si>
  <si>
    <t>ИТОГО по разделу</t>
  </si>
  <si>
    <t>1.1.</t>
  </si>
  <si>
    <t>1.1. Полнота и актуальность информации об организации социального обслуживания, размещаемой на общедоступных информационных ресурсах (на информационных  стендах в помещении организации, на официальных сайтах организации   социального обслуживания, органов исполнительной власти в информационно - телекоммуникационной сети "Интернет).</t>
  </si>
  <si>
    <t>Полученная оценка (баллы)</t>
  </si>
  <si>
    <t>Результативность обращений при использовании дистанционных способов взаимодействия с получателями социальных услуг для получения необходимой информации</t>
  </si>
  <si>
    <t>Наличие возможности направления заявления (жалобы), предложений и отзывов о качестве предоставления социальных услуг</t>
  </si>
  <si>
    <t xml:space="preserve"> Наличие информации о порядке подачи жалобы по вопросам качества оказания социальных услуг</t>
  </si>
  <si>
    <t>1.7.</t>
  </si>
  <si>
    <t xml:space="preserve">II.  ПОКАЗАТЕЛИ, ХАРАКТЕРИЗУЮЩИЕ КОМФОРТНОСТЬ УСЛОВИЙ ПРЕДСТАВЛЕНИЯ СОЦИАЛЬНЫХ УСЛУГ И ДОСТУПНОСТЬ ИХ ПОЛУЧЕНИЯ </t>
  </si>
  <si>
    <t>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</t>
  </si>
  <si>
    <t>2.1.</t>
  </si>
  <si>
    <t>2.1.1.</t>
  </si>
  <si>
    <t>Оборудование территории, прилегающей к организации социального обслуживания, с учетом требований доступности для маломобильных получателей услуг (лиц с нарушением функций слуха, зрения и лиц, использующих для передвижения кресла-коляски)</t>
  </si>
  <si>
    <t>Наименование элементов объекта с учетом требований доступности</t>
  </si>
  <si>
    <t>Категория МГН, для которых установлен норматив</t>
  </si>
  <si>
    <t>Норматив доступности, установленный для МГН, в единицах измерения</t>
  </si>
  <si>
    <t>Фактическая величина, наличие</t>
  </si>
  <si>
    <t>Примечание</t>
  </si>
  <si>
    <t xml:space="preserve">                             Вход на территорию:</t>
  </si>
  <si>
    <t>ширина прохода, калитки, проёма в ограждении</t>
  </si>
  <si>
    <t>Колясочники, опорники, слепые</t>
  </si>
  <si>
    <t>не менее 0,9 м</t>
  </si>
  <si>
    <t>знак доступности учреждения</t>
  </si>
  <si>
    <t>наличие</t>
  </si>
  <si>
    <t xml:space="preserve">                             Путь к главному (специализированному) входу в здание</t>
  </si>
  <si>
    <t>Колясочники, опорники</t>
  </si>
  <si>
    <t>не менее 1,8 м</t>
  </si>
  <si>
    <t>Колясочники, опорники, глухие</t>
  </si>
  <si>
    <t>Слепые</t>
  </si>
  <si>
    <t xml:space="preserve">Слепые </t>
  </si>
  <si>
    <t>Колясочники</t>
  </si>
  <si>
    <t>не более 0,8 м</t>
  </si>
  <si>
    <t>0,7 м</t>
  </si>
  <si>
    <t>Опорники</t>
  </si>
  <si>
    <t>0,9 м</t>
  </si>
  <si>
    <t>ширина полосы движения:</t>
  </si>
  <si>
    <t>указатели направления движения</t>
  </si>
  <si>
    <t>декоративное ограждение, выполняющее направляющую функцию</t>
  </si>
  <si>
    <t>контрастная окраска первой и последней ступени</t>
  </si>
  <si>
    <r>
      <t>Пандус:</t>
    </r>
    <r>
      <rPr>
        <sz val="10"/>
        <color indexed="8"/>
        <rFont val="Times New Roman"/>
        <family val="1"/>
      </rPr>
      <t xml:space="preserve"> высота одного подъема</t>
    </r>
  </si>
  <si>
    <t xml:space="preserve">уклон </t>
  </si>
  <si>
    <t>Поручни с двух сторон:</t>
  </si>
  <si>
    <t xml:space="preserve">на высоте </t>
  </si>
  <si>
    <t>опорники</t>
  </si>
  <si>
    <t xml:space="preserve">Колясочники, </t>
  </si>
  <si>
    <t xml:space="preserve">ИТОГО </t>
  </si>
  <si>
    <t>соответствует/несоответствует</t>
  </si>
  <si>
    <t>не соответствует/ отсутствует - 0 баллов</t>
  </si>
  <si>
    <t xml:space="preserve">  соответствует - 1 балл</t>
  </si>
  <si>
    <t>(отразить замечания)</t>
  </si>
  <si>
    <t>2.1.2.</t>
  </si>
  <si>
    <t>Оборудование входных зон на объектах оценки для маломобильных групп населения</t>
  </si>
  <si>
    <t>Крыльцо или входная площадка</t>
  </si>
  <si>
    <t>нескользкое покрытие</t>
  </si>
  <si>
    <t>навес</t>
  </si>
  <si>
    <t>Опорники, слепые, глухие</t>
  </si>
  <si>
    <t xml:space="preserve">рельефная (тактильная) полоса </t>
  </si>
  <si>
    <t>не менее чем за 0,8 м</t>
  </si>
  <si>
    <t>контрастная окраска первой и последней ступеней</t>
  </si>
  <si>
    <t>Тамбур</t>
  </si>
  <si>
    <t>Габариты тамбура: глубина х ширина</t>
  </si>
  <si>
    <t>не менее 1,8 х 2,2 м</t>
  </si>
  <si>
    <t xml:space="preserve">ширина проема наружной двери </t>
  </si>
  <si>
    <t xml:space="preserve">ширина проема внутренней двери </t>
  </si>
  <si>
    <t xml:space="preserve">высота порога наружного, внутреннего </t>
  </si>
  <si>
    <t>0,025м</t>
  </si>
  <si>
    <t>Входная группа</t>
  </si>
  <si>
    <t>Габариты площадки 
(ширина *глубина)</t>
  </si>
  <si>
    <t>колясочники</t>
  </si>
  <si>
    <t>не менее 1,8*1,8</t>
  </si>
  <si>
    <t>поручни (ограждения) пр ивысоте площадки более 45 см.</t>
  </si>
  <si>
    <t xml:space="preserve">Двери распашные (Р), 
автоматические раздвижные (А): 
</t>
  </si>
  <si>
    <t>ИТОГО</t>
  </si>
  <si>
    <t>2.1.3.</t>
  </si>
  <si>
    <t>Наличие специально оборудованного санитарно-гигиенического помещения</t>
  </si>
  <si>
    <t xml:space="preserve"> Санитарно – бытовые помещения</t>
  </si>
  <si>
    <t>не менее 1,3 х 0,85 м</t>
  </si>
  <si>
    <t>не более 0,8м</t>
  </si>
  <si>
    <t xml:space="preserve">зона у раковины для кресла – коляски (минимальные глубина и ширина) </t>
  </si>
  <si>
    <t>высота раковины</t>
  </si>
  <si>
    <t>опорный поручень</t>
  </si>
  <si>
    <t>не менее 1 ед.</t>
  </si>
  <si>
    <t>не менее 1,65 х 1,8 м</t>
  </si>
  <si>
    <t>не менее 0,8 х 1,2 м</t>
  </si>
  <si>
    <t>количество кабин</t>
  </si>
  <si>
    <t>ширина дверного проёма</t>
  </si>
  <si>
    <t>габариты (ширина х глубина)</t>
  </si>
  <si>
    <t xml:space="preserve">опорные поручни </t>
  </si>
  <si>
    <t>зона для кресла – коляски рядом с унитазом (ширина х глубина)</t>
  </si>
  <si>
    <t>крючки для костылей на высоте 1,2 м с выступом 0,01</t>
  </si>
  <si>
    <t xml:space="preserve"> Наличие в помещениях организации социального обслуживания видео-, аудио-информаторов для лиц с нарушением функций слуха и зрения</t>
  </si>
  <si>
    <t>2.2.</t>
  </si>
  <si>
    <t>2.3.</t>
  </si>
  <si>
    <t>Наличие оборудованных помещений для предоставления социальных услуг в соответствии с перечнем социальных услуг, предоставляемых в данной организации социального обслуживания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</si>
  <si>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Приемно-карантинное отделение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</si>
  <si>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Изолятор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</si>
  <si>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Процедурный кабинет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</si>
  <si>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Физиотерапевтический кабинет</t>
    </r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</si>
  <si>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Медицинский кабинет</t>
    </r>
  </si>
  <si>
    <r>
      <t>6.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Библиотека</t>
    </r>
  </si>
  <si>
    <r>
      <t>7.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Актовый зал</t>
    </r>
  </si>
  <si>
    <r>
      <t>9.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Комната психологической разгрузки</t>
    </r>
  </si>
  <si>
    <t>10. Лечебно-трудовые мастерские</t>
  </si>
  <si>
    <r>
      <t>8.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Помещение для проведения занятий 
      лечебной физкультурой</t>
    </r>
  </si>
  <si>
    <t>Наименование отделения</t>
  </si>
  <si>
    <t>2.4.</t>
  </si>
  <si>
    <t>Укомплектованность организации социального обслуживания специалистами, осуществляющими предоставление социальных услуг</t>
  </si>
  <si>
    <t>Наименование критерия для оценки</t>
  </si>
  <si>
    <t>Врачи, средний медицинский персонал, младший медицинский персонал</t>
  </si>
  <si>
    <t>Работники пищеблоков, прачечных, водители, рабочие по обслуживанию зданий (сантехники, электрики, плотники и т.д.), грузчики, дворники</t>
  </si>
  <si>
    <t>Педагоги, психологи, воспитатели, учителя, специалисты по социальной работе, культорганизаторы, библиотекари, инструкторы трудового обучения, мастера производственного обучения</t>
  </si>
  <si>
    <t xml:space="preserve"> 1. Медицинская служба</t>
  </si>
  <si>
    <t>2. Обслуживающий персонал</t>
  </si>
  <si>
    <t xml:space="preserve">3. Социально-педагогическая и социально-психологическая службы </t>
  </si>
  <si>
    <t xml:space="preserve">Оценка произведена, как сумма баллов, полученная по всем категориям сотрудников  </t>
  </si>
  <si>
    <t>2.5.</t>
  </si>
  <si>
    <t xml:space="preserve">2.5. </t>
  </si>
  <si>
    <t>Доля получателей социальных услуг, оценивающих благоустройство и содержание помещения организации социального обслуживания и территории, на которой она расположена, как хорошее, от общего числа опрошенных</t>
  </si>
  <si>
    <t>Итого по разделу II</t>
  </si>
  <si>
    <t>Итого по разделу I</t>
  </si>
  <si>
    <t>IV. ПОКАЗАТЕЛИ ХАРАКТЕРИЗУЮЩИЕ ДОБРОЖЕЛАТЕЛЬНОСТЬ ВЕЖЛИВОСТЬ, КОМПЕТЕНТНОСТЬ РАБОТНИКОВ ОРГАНИЗАЦИЙ СОЦИАЛЬНОГО ОБСЛУЖИВАНИЯ</t>
  </si>
  <si>
    <t>4.1.</t>
  </si>
  <si>
    <t>Доля получателей социальных услуг (либо их родственников), которые высоко оценивают доброжелательность, вежливость и внимательность работников организации социального обслуживания, от общего числа опрошенных</t>
  </si>
  <si>
    <t>4.2.</t>
  </si>
  <si>
    <t xml:space="preserve"> Доля получателей социальных услуг, которые высоко оценивают компетентность работников организации социального обслуживания, от общего числа опрошенных</t>
  </si>
  <si>
    <t>4.3.</t>
  </si>
  <si>
    <t>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пять лет, от общего числа работников</t>
  </si>
  <si>
    <t>Итого по разделу IV</t>
  </si>
  <si>
    <t>V. ПОКАЗАТЕЛИ,  ХАРАКТЕРИЗУЮЩИЕ УДОВЛЕТВОРЕННОСТЬ КАЧЕСТВОМ ОКАЗАНИЯ УСЛУГ</t>
  </si>
  <si>
    <t xml:space="preserve">5.1. </t>
  </si>
  <si>
    <t>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</si>
  <si>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>5.1.</t>
  </si>
  <si>
    <t>5.2.</t>
  </si>
  <si>
    <t xml:space="preserve"> Доля получателей социальных услуг, удовлетворенных условиями предоставления социальных услуг, от числа опрошенных, в том числе удовлетворенных:</t>
  </si>
  <si>
    <t>Доля получателей социальных услуг, удовлетворенных условиями предоставления социальных услуг, от числа опрошенных, в том числе удовлетворенных:</t>
  </si>
  <si>
    <t>5.3.</t>
  </si>
  <si>
    <t>Доля получателей социальных услуг, удовлетворенных качеством проводимых мероприятий, имеющих групповой характер (оздоровительных, досуговых), от общего числа опрошенных</t>
  </si>
  <si>
    <t>5.4.</t>
  </si>
  <si>
    <t xml:space="preserve">5.2.1;    5.2.2.;   5.2.6.
Санитарно-техническим состоянием жилой комнаты, имеющейся мебелью, условиями для хранения личных вещей.           
</t>
  </si>
  <si>
    <t>5.2.4. Мягким инвентарем, одеждой, обувью, постельными принадлежностями.</t>
  </si>
  <si>
    <t xml:space="preserve">5.2.3.  Качеством питания. </t>
  </si>
  <si>
    <t>5.2.5.  Услугами парикмахера.</t>
  </si>
  <si>
    <t xml:space="preserve">5.2.7;  5.2.8   Состоянием и оборудованием санитарно-гигиенических помещений (ванная и туалетная комната)    </t>
  </si>
  <si>
    <t xml:space="preserve">5.2.9. Разъяснительной работой, проводимой в учреждении, о порядке и условиях оплаты социальных услуг     </t>
  </si>
  <si>
    <t xml:space="preserve">5.2.11.  Графиком посещений родственниками и иными лицами </t>
  </si>
  <si>
    <t xml:space="preserve">5.2.13.  Оперативностью решения вопросов </t>
  </si>
  <si>
    <t>Итого по п. 5.2.</t>
  </si>
  <si>
    <t>Проверка записей в книге отзывов и предложений, в гостевой книге на сайте учреждения, а также зарегистрированных жалоб, полученных через накопитель</t>
  </si>
  <si>
    <t>5.5.</t>
  </si>
  <si>
    <t>Доля получателей социальных услуг,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</t>
  </si>
  <si>
    <t>Результат (%)</t>
  </si>
  <si>
    <t xml:space="preserve">Замечания и предложения независимого эксперта </t>
  </si>
  <si>
    <t>ВСЕГО   ПО    ОСНОВНЫМ   ПОКАЗАТЕЛЯМ</t>
  </si>
  <si>
    <t>Укомплектованность штата  (%)
(среднее с начала года)</t>
  </si>
  <si>
    <t>не соответствует / отсутствует - 0 баллов</t>
  </si>
  <si>
    <t>(подпись)</t>
  </si>
  <si>
    <t>6.1.</t>
  </si>
  <si>
    <t>Наличие функционирующего попечительского совета в организации социального обслуживания.</t>
  </si>
  <si>
    <t xml:space="preserve">приказ руководителя о создании попечительского совета </t>
  </si>
  <si>
    <t>балл</t>
  </si>
  <si>
    <t xml:space="preserve">состав попечительского совета </t>
  </si>
  <si>
    <t xml:space="preserve">протоколы заседаний попечительского совета </t>
  </si>
  <si>
    <t xml:space="preserve">информации о мероприятиях¸ проводимых с участием попечительского совета </t>
  </si>
  <si>
    <t xml:space="preserve">ежегодный отчет о деятельности попечительского совета за 2014 год </t>
  </si>
  <si>
    <t>сведения о размещении информации</t>
  </si>
  <si>
    <t xml:space="preserve">Перечень информации на сайте организации социального обслуживания </t>
  </si>
  <si>
    <t>6.2.</t>
  </si>
  <si>
    <t>Количество мероприятий, проведенных с участием волонтеров,  некоммерческих и коммерческих организаций на безвозмездной основе.</t>
  </si>
  <si>
    <t>6.3.</t>
  </si>
  <si>
    <t>Объем помощи, полученной от благотворителей и спонсоров в 2015 году.</t>
  </si>
  <si>
    <t>6.4.</t>
  </si>
  <si>
    <t>Размещение информации о деятельности учреждения в средствах массовой информации (периодические издания, радио, телевидение).</t>
  </si>
  <si>
    <t>Наличие в организации социального обслуживания профсоюзной организации и коллективного договора.</t>
  </si>
  <si>
    <t>6.5.</t>
  </si>
  <si>
    <t>VII. ПОКАЗАТЕЛИ, ХАРАКТЕРИЗУЮЩИЕ ОБЕСПЕЧЕНИЕ БЕЗОПАСНОСТИ ПРИ ПРЕДОСТАВЛЕНИИ СОЦИАЛЬНЫХ УСЛУГ.</t>
  </si>
  <si>
    <t>Наличие пропускных пунктов и поста охраны.</t>
  </si>
  <si>
    <t>7.1.</t>
  </si>
  <si>
    <t>Пропускной пункт (имеется/отсутствует)</t>
  </si>
  <si>
    <t>Пост охраны (имеется/отсутствует)</t>
  </si>
  <si>
    <t>Наличие работающей системы автоматической пожарной сигнализации.</t>
  </si>
  <si>
    <t>7.2.</t>
  </si>
  <si>
    <t>Наличие работающей системы охранной сигнализации «тревожная кнопка».</t>
  </si>
  <si>
    <t>7.4.</t>
  </si>
  <si>
    <t>Наличие внутренней системы вызова дежурного персонала.</t>
  </si>
  <si>
    <t xml:space="preserve">Наличие работающей системы видеорегистрации.              </t>
  </si>
  <si>
    <t xml:space="preserve">7.2. </t>
  </si>
  <si>
    <t>7.3.</t>
  </si>
  <si>
    <t xml:space="preserve">7.4. </t>
  </si>
  <si>
    <t>7.5.</t>
  </si>
  <si>
    <t>VIII. ПОКАЗАТЕЛИ, ОТРАЖАЮЩИЕ РАБОТУ ОРГАНИЗАЦИИ СОЦИАЛЬНОГО ОБСЛУЖИВАНИЯ, НАПРАВЛЕННУЮ НА ПОВЫШЕНИЕ КАЧЕСТВА ПРЕДСТАВЛЯЕМЫХ УСЛУГ.</t>
  </si>
  <si>
    <t>Наличие в организации социального обслуживания плана мероприятий повышению качества предоставляемых услуг (по результатам независимой оценки качества, проведенной в 2014 году), его выполнение.</t>
  </si>
  <si>
    <t xml:space="preserve">8.1. </t>
  </si>
  <si>
    <t xml:space="preserve">Наличие размещенного на сайте организации социального обслуживания плана мероприятий по повышению качества представляемых услуг по результатам независимой оценки качества, проведенной в 2014 году. </t>
  </si>
  <si>
    <t xml:space="preserve"> VI. Показатели, характеризующие открытость организации социального обслуживания для работы с общественными организациями и общественными объединениями.</t>
  </si>
  <si>
    <t>Итого по разделу VI</t>
  </si>
  <si>
    <t>Итого по разделу V</t>
  </si>
  <si>
    <t>Итого по раpделу VII</t>
  </si>
  <si>
    <t>8.1.</t>
  </si>
  <si>
    <t>Итого по разделу VIII</t>
  </si>
  <si>
    <t>Туалетные кабины:</t>
  </si>
  <si>
    <t>Замечания и предложения эксперта</t>
  </si>
  <si>
    <t>В соответствии с  результатами  рейтинга сформированного на официальном сайте  www.bus.gov.ru</t>
  </si>
  <si>
    <t>по штату</t>
  </si>
  <si>
    <t>по факту</t>
  </si>
  <si>
    <t>% соотнощшения</t>
  </si>
  <si>
    <t>Количесиво баллов</t>
  </si>
  <si>
    <t>(Выразить свое мнение по поводу доступного расположения порядка подачи жалоб на информационном стенде, возможность и удобства ознакомления с ним)</t>
  </si>
  <si>
    <t>(Выразить свое мнение по поводу удобного расположения на сайте порядка подачи жалоб, доступости  ознакомления с ним)</t>
  </si>
  <si>
    <t>(Выразить свое мнение от общения с сотрудником дома-итерната, опишите эмоциональный контакт, оцените его тактичность, терпимость и компетентность)</t>
  </si>
  <si>
    <t>(В случае просьб позвонить позже, либо позвонить по другому телефону показатель снижается на 0,1 балла)</t>
  </si>
  <si>
    <t>(Выразить свое мнение , оцените оперативность ответа, полноту полученной информации, компетентность сотрудника, подготовившего ответ)</t>
  </si>
  <si>
    <t xml:space="preserve"> VI.  Показатели, характеризующие открытость организации социального обслуживания для работы с общественными организациями и общественными объединениями.</t>
  </si>
  <si>
    <t>сведения о  визуальной оценке территории, прилегающей к учреждению, представлены в таблице</t>
  </si>
  <si>
    <t>сведения о  визуальной оценке входных зон представлены в таблице</t>
  </si>
  <si>
    <t>сведения о визуальной оценке санитарно-бытовых помещений представлены в таблице</t>
  </si>
  <si>
    <t>Наличие в учреждении помещений, необходимых для  предоставления социальных  услуг гражданам пожилого возраста и инвалидам, отражено в таблице</t>
  </si>
  <si>
    <t>имеется /отсутствует</t>
  </si>
  <si>
    <t>Состав укомплектованности кадров в соответствии с тарификационными списками (прилагаются к отчету) в учреждении отражен в таблице:</t>
  </si>
  <si>
    <t>Расчет</t>
  </si>
  <si>
    <t>общее количество жалоб х 100/численность обслуживаемых граждан</t>
  </si>
  <si>
    <t>Доля получателей услуг, считающих условия оказания услуг доступными, от общего числа опрошенных</t>
  </si>
  <si>
    <t>4.1.,4.2</t>
  </si>
  <si>
    <t>Доля получателей социальных услуг (либо их родственников), которые высоко оценивают компетентность, доброжелательность, вежливость и внимательность работников организации социального обслуживания, от общего числа опрошенных</t>
  </si>
  <si>
    <t>общее количество положительных отзывов/общее число отзывов х 100</t>
  </si>
  <si>
    <t xml:space="preserve">4.3. </t>
  </si>
  <si>
    <t>Среднеарифметическая величина значений всех показателей</t>
  </si>
  <si>
    <t>Интегральная оценка</t>
  </si>
  <si>
    <t>Общая интегральная оценка</t>
  </si>
  <si>
    <t>Ознакомлен</t>
  </si>
  <si>
    <t>Директор учреждения</t>
  </si>
  <si>
    <t>Социологическое исследование 
по оценке качества предоставления услуг в Государственном бюджетном учреждении Калужской области
 "Тарусский дом-интернат для престарелых и инвалидов"</t>
  </si>
  <si>
    <t>Старостина Мария Александровна</t>
  </si>
  <si>
    <t>Осипова Марина Романовна</t>
  </si>
  <si>
    <t>имеется</t>
  </si>
  <si>
    <t>Замечаний и предложений нет.</t>
  </si>
  <si>
    <t>Документы:</t>
  </si>
  <si>
    <t>отсутствует</t>
  </si>
  <si>
    <t>28.09.15г.</t>
  </si>
  <si>
    <t>8 (48435) 3-10-02</t>
  </si>
  <si>
    <t>Директор</t>
  </si>
  <si>
    <t>нет</t>
  </si>
  <si>
    <t>29.09.15г.</t>
  </si>
  <si>
    <t>2 часа</t>
  </si>
  <si>
    <t>Положит.</t>
  </si>
  <si>
    <t>соотв.</t>
  </si>
  <si>
    <t>не соотв.</t>
  </si>
  <si>
    <t>5*3м</t>
  </si>
  <si>
    <t>есть</t>
  </si>
  <si>
    <t>Нет необходимости в поручнях, т.к. площадка не на высоте.</t>
  </si>
  <si>
    <t>1,9 * 2,5</t>
  </si>
  <si>
    <t>Р</t>
  </si>
  <si>
    <t>1,3 * 1,3</t>
  </si>
  <si>
    <t>1*0,3</t>
  </si>
  <si>
    <t>1*1,4</t>
  </si>
  <si>
    <t xml:space="preserve">имеется </t>
  </si>
  <si>
    <t>да</t>
  </si>
  <si>
    <t>ежеквартально</t>
  </si>
  <si>
    <t>всё выполняется</t>
  </si>
  <si>
    <t>Количество заседаний попечительского совета составило в 2014 году  -4 , за 9 месяцев 2015 года - 3</t>
  </si>
  <si>
    <t>количество мероприятий, проведенных с участием волонтеров,  некоммерческих и коммерческих организаций на безвозмездной основе за 9 месяцев 2015 года составило- 11</t>
  </si>
  <si>
    <t>Имеется</t>
  </si>
  <si>
    <t>Стародубцева Лидия Евгеньевна</t>
  </si>
  <si>
    <t>16.Порядок предоставления домашнего отпуска</t>
  </si>
  <si>
    <t>17. Сведения о контролирующих организациях, в которые можно обратиться в случае нарушения прав получателей социальных услуг (учредитель, прокуратура, Уполномоченный по защите прав человека в Калужской области, Управление Роспотребнадзора по Калужской области)</t>
  </si>
  <si>
    <t>Лестница возле вахтера</t>
  </si>
  <si>
    <t>Эл. Почта internattar@kaluga.ru</t>
  </si>
  <si>
    <t xml:space="preserve">есть </t>
  </si>
  <si>
    <t xml:space="preserve">не соотв. </t>
  </si>
  <si>
    <t xml:space="preserve">Сделать туалетные кабины более доступными и комфортными для маломобильных граждан: обеспечить габариты кабин в соответствие с требованиями доступности, сделать крючки для костылей. </t>
  </si>
  <si>
    <t xml:space="preserve">Провести работу с проживающими о способах и возможностях подачи жалоб. </t>
  </si>
  <si>
    <t>Привлечь как можно больше сотрудников учреждения в первичную профсоюзную организацию.</t>
  </si>
  <si>
    <t>9. Привлечь как можно больше сотрудников учреждения в первичную профсоюзную организацию.</t>
  </si>
  <si>
    <t>Проводить работу по привличению средств спонсоров и благотворителей на нужды учреждения.</t>
  </si>
  <si>
    <t>Телефон (8-(48435)-3-10-02)</t>
  </si>
  <si>
    <t>На сайте учреждения имеется информация о возможности подать заявление либо жалобу в учреждение лично (адрес, часы работы, схема проезда).</t>
  </si>
  <si>
    <t>Информация о возможности и способах подать заявление, обращение лично в организацию или в электронном виде (электронная почта, терминал обратной связи).</t>
  </si>
  <si>
    <t>В ходе проверки реализации решений, принятых попечительским советом, установлено следующее: запланировано - 9; выполнено - 9; не выполнено - 0.</t>
  </si>
  <si>
    <t xml:space="preserve">2.  Сделать туалетные кабины более доступными и комфортными для маломобильных граждан: обеспечить габариты кабин в соответствие с требованиями доступности, сделать крючки для костылей. </t>
  </si>
  <si>
    <t xml:space="preserve">3. Необходимо установить ограждение по территории учреждения. </t>
  </si>
  <si>
    <t xml:space="preserve">Анализ выполнения плана мероприятий по повышению качества представляемых услуг по результатам независимой оценки качества, проведенной в 2014 году (количество мероприятий в плане всего - 6 , из них выполнено - 6. </t>
  </si>
  <si>
    <t>примечание</t>
  </si>
  <si>
    <t xml:space="preserve">Объем информации размещенной на стенде составил: </t>
  </si>
  <si>
    <t>Добавить звуковое сопровождение. Рассмотреть возможность установки самооткрывающихся дверей главного входа. Оборудовать внутреннюю систему оповещения.</t>
  </si>
  <si>
    <t xml:space="preserve">Необходимо принять меры по укомплектованию штата медицинской службы, социально-педагогической и социально-психологической службы. </t>
  </si>
  <si>
    <t xml:space="preserve">Проведена проверка записей в книге отзывов и предложений, в гостевой книге на сайте учреждения. Книга отзывов и предложений ведется с 1 января 2014 года, жалобы за 2015 год отсутсвуют, на сайте также жалобы отсутствуют. Проводится большая работа в учреждении посредством личной коммуникации и оперативного решения проблем проживающих. </t>
  </si>
  <si>
    <t>Система охранной сигнализации "тревожная кнопка" имеется, находится в исправном состоянии. Дата, время проверки исправности охранной сигнализации: 12.10.15г, 12:45.</t>
  </si>
  <si>
    <t>Система автоматической пожарной сигнализации имеется, находится в исправном состоянии. Дата, время проверки исправности пожарной сигнализации: 12.10.15г, 13:30.</t>
  </si>
  <si>
    <t>Система видеорегистрации имеется (28 камер наблюдения), находится в исправном состоянии . Дата, время проверки исправности системы видеорегистрации: 12.10.15г. , 12:00.</t>
  </si>
  <si>
    <t>Стародубцева Л. Е.</t>
  </si>
  <si>
    <t>4. Добавить звуковое сопровождение к световому табло входов и выходов. Рассмотреть возможность установки самооткрывающихся дверей главного входа. Оборудовать внутреннюю систему оповещения.</t>
  </si>
  <si>
    <t>5. Принять меры по укомплектованию штата медицинской службоы, социально-педагогической и социально-психологической службы.</t>
  </si>
  <si>
    <t>6. Провести работу с проживающими о возможностях и способах оставлять отзывы и жалобы на сайте учреждения, в книге отзывов и предложений, через накопитель</t>
  </si>
  <si>
    <t>10. Принять меры, направленные на повышение качества питания, услуг парикмахера.</t>
  </si>
  <si>
    <t xml:space="preserve">Информация, размещенная на сайте, представлена доступно. Вся информация структурирована по отдельным разделам, что облегчает ее поиск и делает его удобным. </t>
  </si>
  <si>
    <t>в полном объеме, обосновано</t>
  </si>
  <si>
    <t xml:space="preserve">Впечатления от общения с сотрудником учреждения положительные. Ответ был дан в полном объеме, со ссылками на нормативно-правовую базу, все доступно и понятно разъяснено. Сотрудник представился, был тактичен, вежливо и грамотно ответил на все вопросы. Было предложено посетить учреждение с целью ознакомления. </t>
  </si>
  <si>
    <t xml:space="preserve">Ответ был дан в полном объеме, с сылками на нормативно-правовую базу. Необходимо указывать должность сотрудника при ответе на обращение.  Ответ был дан вежливо и доброжелательно. </t>
  </si>
  <si>
    <t xml:space="preserve">Согласно информации, представленной руководителем организации социального обслуживания, за 9 месяцев 2015 года в средствах массовой информации было размещено: 21 (в основном статьи в газете "Октябрь" и общественно-политической газете "Пущинская среда"). </t>
  </si>
  <si>
    <t xml:space="preserve">Представлены следующие документы, подтверждающие наличие профсоюзной организации в учреждении:                                                                                                                                Протоколы собраний первичной профсоюзной организации, Ежегодный отчет профкома, Коллективный договор. Первичная профсоюзная организация в учреждении создана 16 января 2007 года. Численность членов профсоюзной организации составляет 13 человек (7% от общего числа сотрудников). Председатель первичной профсоюзной организации - Бекузина Ирина Анатольевна (медицинская сестра). </t>
  </si>
  <si>
    <t xml:space="preserve">Вся необходимая инфомация представлена на информационных стендах в полном объеме. В учреждении 2 стенда на первом и на втором этаже в холле. Стенды расположены доступно. </t>
  </si>
  <si>
    <t xml:space="preserve"> Внутренняя система вызова дежурного персонала имеется, проверена 13.10.15г, 18:00, находится в исправном состоянии. Учреждение оснащено браслетами с системой вызова дежурного персонала. Всего браслетов 37: у проживающих 23, у медицинского персонала 14. Пульт управления установлен на вахте, на первом этаже. За каждым проживающим закреплена медицинская сесстра. Сообщения поступют на браслеты медсестрам и на пульт управления на вахте.  </t>
  </si>
  <si>
    <t xml:space="preserve">Рассмотреть возможность увеличения количества браслетов с системой вызова дежурного персонала. </t>
  </si>
  <si>
    <t>(Выразить свое мнение об полноте имеющейся информации, размещенной на информационном стенде, удобстве  размещения стенда в учреждении)</t>
  </si>
  <si>
    <t xml:space="preserve"> Электронная почта, электронные сервисы на официальном сайте организации в сети "Интернет". Адрес электронной почты - nternattar@kaluga.ru. На официальном сайте учреждения имеется терминал обратной связи http://internat.tarusa.ru/news.php?mode=11</t>
  </si>
  <si>
    <t>В течение которого времени был получен ответ</t>
  </si>
  <si>
    <t>Наличие утвержденного порядка подачи жалоб по вопросам качества предоставляемых услуг в общедоступных местах на информационном стенде. Порядок подачи жалоб размещен на информационном стенде на административном этаже.</t>
  </si>
  <si>
    <t>Утвержденный порядок подачи жалоб по вопросам качества оказания услуг  размещен на официальном сайте учреждения в разделе "Услуги".</t>
  </si>
  <si>
    <t xml:space="preserve">Входы и выходы оснащены световым табло, звуковое оснащение отсутствует. </t>
  </si>
  <si>
    <t xml:space="preserve">Замечаний и предложений нет. </t>
  </si>
  <si>
    <t>8. Проводить работу по привлечению средств спонсоров и благотворителей на нужды учреждения.</t>
  </si>
  <si>
    <t>11.  Сделать на официальном сайте, версию для слабовидящих людей.</t>
  </si>
  <si>
    <t xml:space="preserve">Проведена проверка записей в книге отзывов и предложений, в гостевой книге на сайте учреждения. Книга отзывов и предложений ведется с 9 мая 2011 года, находится в читальном зале, количество записей в книге за 2015 год составляет 6, из них все положительные. На сайте учреждения имеется раздел обратной связи, где можно оставлять отзывы, однако они отсутствуют. </t>
  </si>
  <si>
    <t>Официальный сайт учреждения internat.tarusa.ru</t>
  </si>
  <si>
    <t xml:space="preserve">На момент проведения анкетирования в учреждении проживало 265 человек. В анкетировании приняли участие 60 человек, что составляет 22% от общего числа проживающих. Среди них: 10 человек, находящихся на постельном режиме; 10 человек, передвигающихся с помощью технических средств; 10 человек, страдающих психическими заболеваниями; 30 человек, способных к самостоятельному обслуживанию. </t>
  </si>
  <si>
    <t xml:space="preserve">Так как входная  площадка находится не на высоте, то нет никакой необходимости в поручнях. </t>
  </si>
  <si>
    <t>Согласно отчету о доходах и расходовании денежных средств, полученных в качестве платы за стационарное социальное обслуживание, а также от предпринимательской и иной, приносящей доход деятельности за 9 месяцев 2015 года составил - 616 493 тыс. рублей</t>
  </si>
  <si>
    <t>Нет необходимсоти в окраске первой и последней ступени, т.к. лестницы нет</t>
  </si>
  <si>
    <t>Создать необходимые условия для свободного передвижения маломобильных граждан: привести пандус в соответсвие с нормативами по уклону; установить указатели направления движения</t>
  </si>
  <si>
    <t>В соответствии с информацией, представленной руководством учреждения о повышении квалификации или профессиональной переподготовке сотрудников учреждения (копия прилагается) своевременное повышение квалификации прошли 75% сотрудников от общего числа специалистов, подлежащих повышению квалификации. Своевременно не прошли обучение 10 специалистов:  психолог, культорганизатор, 3 специалиста по социальной работе, 2 врача, 2 медсестры, медсестра по массажу.</t>
  </si>
  <si>
    <t xml:space="preserve">Направить на повышение квалификации  10 специалистов:  психолога, культорганизатора, 3 специалистов по социальной работе, 2 врачей, 2 медсестры, медсестру по массажу. Обеспечить проведение обучения по повышению квалификации. </t>
  </si>
  <si>
    <t>Провести работу с проживающими о возможности оставлять отзывы на сайте и в книге отзывов и предложений.</t>
  </si>
  <si>
    <t xml:space="preserve">1. Создать необходимые условия для свободного передвижения маломобильных граждан: привести пандус в соответсвие с нормативами по уклону; установить указатели направления движения; нанести контрастную окраску первой и последней ступени. </t>
  </si>
  <si>
    <t xml:space="preserve">7. Направить на повышение квалификации  10 специалистов:  психолога, культорганизатора, 3 специалистов по социальной работе, 2 врачей, 2 медсестры, медсестру по массажу. Обеспечить проведение обучения по повышению квалификации. 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</si>
</sst>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000"/>
    <numFmt numFmtId="188" formatCode="0.000000"/>
    <numFmt numFmtId="189" formatCode="0.00000"/>
    <numFmt numFmtId="190" formatCode="0.0000"/>
    <numFmt numFmtId="191" formatCode="0.000000000"/>
    <numFmt numFmtId="192" formatCode="0.00000000"/>
  </numFmts>
  <fonts count="11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2"/>
    </font>
    <font>
      <sz val="10"/>
      <color indexed="10"/>
      <name val="Times New Roman"/>
      <family val="2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sz val="16"/>
      <color indexed="62"/>
      <name val="Times New Roman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2"/>
    </font>
    <font>
      <b/>
      <sz val="14"/>
      <color indexed="49"/>
      <name val="Times New Roman"/>
      <family val="1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9"/>
      <color indexed="8"/>
      <name val="Times New Roman"/>
      <family val="1"/>
    </font>
    <font>
      <b/>
      <sz val="8"/>
      <color indexed="56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8"/>
      <color indexed="8"/>
      <name val="Times New Roman"/>
      <family val="1"/>
    </font>
    <font>
      <sz val="8"/>
      <color indexed="10"/>
      <name val="Times New Roman"/>
      <family val="2"/>
    </font>
    <font>
      <b/>
      <i/>
      <sz val="16"/>
      <color indexed="56"/>
      <name val="Times New Roman"/>
      <family val="1"/>
    </font>
    <font>
      <i/>
      <sz val="12"/>
      <color indexed="56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3"/>
      <color theme="1"/>
      <name val="Times New Roman"/>
      <family val="1"/>
    </font>
    <font>
      <sz val="14"/>
      <color theme="1"/>
      <name val="Times New Roman"/>
      <family val="2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1"/>
      <color theme="5" tint="-0.24997000396251678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1"/>
      <name val="Times New Roman"/>
      <family val="1"/>
    </font>
    <font>
      <sz val="16"/>
      <color theme="4"/>
      <name val="Times New Roman"/>
      <family val="2"/>
    </font>
    <font>
      <sz val="12"/>
      <color theme="4"/>
      <name val="Times New Roman"/>
      <family val="2"/>
    </font>
    <font>
      <b/>
      <sz val="11"/>
      <color theme="5" tint="-0.24997000396251678"/>
      <name val="Times New Roman"/>
      <family val="1"/>
    </font>
    <font>
      <sz val="7"/>
      <color theme="1"/>
      <name val="Times New Roman"/>
      <family val="2"/>
    </font>
    <font>
      <b/>
      <sz val="12"/>
      <color theme="5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2"/>
    </font>
    <font>
      <b/>
      <sz val="14"/>
      <color theme="8" tint="-0.24997000396251678"/>
      <name val="Times New Roman"/>
      <family val="1"/>
    </font>
    <font>
      <sz val="14"/>
      <color rgb="FFFF000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4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70C0"/>
      <name val="Times New Roman"/>
      <family val="1"/>
    </font>
    <font>
      <sz val="12"/>
      <color theme="5" tint="-0.24997000396251678"/>
      <name val="Times New Roman"/>
      <family val="1"/>
    </font>
    <font>
      <b/>
      <sz val="8"/>
      <color theme="3"/>
      <name val="Times New Roman"/>
      <family val="1"/>
    </font>
    <font>
      <sz val="12"/>
      <color theme="5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2"/>
    </font>
    <font>
      <b/>
      <sz val="8"/>
      <color rgb="FFFF0000"/>
      <name val="Times New Roman"/>
      <family val="1"/>
    </font>
    <font>
      <b/>
      <sz val="18"/>
      <color theme="1"/>
      <name val="Times New Roman"/>
      <family val="1"/>
    </font>
    <font>
      <b/>
      <i/>
      <sz val="16"/>
      <color theme="3" tint="-0.4999699890613556"/>
      <name val="Times New Roman"/>
      <family val="1"/>
    </font>
    <font>
      <i/>
      <sz val="12"/>
      <color theme="3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/>
    </border>
    <border>
      <left style="thin">
        <color theme="9" tint="-0.24997000396251678"/>
      </left>
      <right style="thin">
        <color theme="9" tint="-0.24997000396251678"/>
      </right>
      <top>
        <color indexed="63"/>
      </top>
      <bottom style="thin">
        <color theme="9" tint="-0.2499700039625167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76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77" fillId="0" borderId="0" xfId="0" applyFont="1" applyAlignment="1">
      <alignment horizontal="center" wrapText="1"/>
    </xf>
    <xf numFmtId="0" fontId="77" fillId="0" borderId="0" xfId="0" applyFont="1" applyAlignment="1">
      <alignment horizontal="center"/>
    </xf>
    <xf numFmtId="0" fontId="0" fillId="0" borderId="0" xfId="0" applyFont="1" applyAlignment="1">
      <alignment/>
    </xf>
    <xf numFmtId="0" fontId="78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66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0" fontId="81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66" fillId="0" borderId="0" xfId="0" applyFont="1" applyAlignment="1">
      <alignment horizontal="justify" vertical="center" wrapText="1"/>
    </xf>
    <xf numFmtId="0" fontId="8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66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6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78" fillId="0" borderId="1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right" vertical="center" wrapText="1"/>
    </xf>
    <xf numFmtId="0" fontId="7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Border="1" applyAlignment="1">
      <alignment wrapText="1"/>
    </xf>
    <xf numFmtId="0" fontId="77" fillId="0" borderId="0" xfId="0" applyFont="1" applyAlignment="1">
      <alignment/>
    </xf>
    <xf numFmtId="0" fontId="89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66" fillId="0" borderId="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justify" vertical="center" wrapText="1"/>
    </xf>
    <xf numFmtId="0" fontId="66" fillId="0" borderId="10" xfId="0" applyFont="1" applyBorder="1" applyAlignment="1">
      <alignment/>
    </xf>
    <xf numFmtId="0" fontId="78" fillId="0" borderId="10" xfId="0" applyFont="1" applyBorder="1" applyAlignment="1">
      <alignment horizontal="center" vertical="top"/>
    </xf>
    <xf numFmtId="0" fontId="7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1" fillId="0" borderId="0" xfId="0" applyFont="1" applyBorder="1" applyAlignment="1">
      <alignment/>
    </xf>
    <xf numFmtId="0" fontId="92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9" fontId="78" fillId="0" borderId="10" xfId="0" applyNumberFormat="1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77" fillId="0" borderId="0" xfId="0" applyNumberFormat="1" applyFont="1" applyAlignment="1">
      <alignment horizontal="center"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>
      <alignment horizontal="left"/>
    </xf>
    <xf numFmtId="0" fontId="77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9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95" fillId="0" borderId="10" xfId="0" applyFont="1" applyBorder="1" applyAlignment="1">
      <alignment horizontal="center" vertical="center" wrapText="1"/>
    </xf>
    <xf numFmtId="184" fontId="0" fillId="0" borderId="10" xfId="0" applyNumberFormat="1" applyBorder="1" applyAlignment="1">
      <alignment/>
    </xf>
    <xf numFmtId="184" fontId="66" fillId="0" borderId="10" xfId="0" applyNumberFormat="1" applyFon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0" fontId="92" fillId="0" borderId="0" xfId="0" applyNumberFormat="1" applyFont="1" applyBorder="1" applyAlignment="1">
      <alignment horizontal="center" vertical="center" wrapText="1"/>
    </xf>
    <xf numFmtId="0" fontId="9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6" fillId="0" borderId="0" xfId="0" applyFont="1" applyAlignment="1">
      <alignment horizontal="center" vertical="center" wrapText="1"/>
    </xf>
    <xf numFmtId="184" fontId="96" fillId="31" borderId="10" xfId="0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0" fontId="97" fillId="0" borderId="12" xfId="0" applyFont="1" applyBorder="1" applyAlignment="1">
      <alignment horizontal="center" wrapText="1"/>
    </xf>
    <xf numFmtId="0" fontId="86" fillId="0" borderId="13" xfId="0" applyFont="1" applyBorder="1" applyAlignment="1">
      <alignment/>
    </xf>
    <xf numFmtId="0" fontId="97" fillId="0" borderId="12" xfId="0" applyFont="1" applyBorder="1" applyAlignment="1">
      <alignment horizontal="center"/>
    </xf>
    <xf numFmtId="0" fontId="86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78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6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98" fillId="33" borderId="0" xfId="0" applyFont="1" applyFill="1" applyBorder="1" applyAlignment="1">
      <alignment horizontal="center" vertical="center" wrapText="1"/>
    </xf>
    <xf numFmtId="0" fontId="95" fillId="33" borderId="0" xfId="0" applyFont="1" applyFill="1" applyBorder="1" applyAlignment="1">
      <alignment horizontal="center" vertical="center" wrapText="1"/>
    </xf>
    <xf numFmtId="0" fontId="86" fillId="0" borderId="13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95" fillId="33" borderId="10" xfId="0" applyFont="1" applyFill="1" applyBorder="1" applyAlignment="1">
      <alignment horizontal="center" vertical="center" wrapText="1"/>
    </xf>
    <xf numFmtId="0" fontId="95" fillId="33" borderId="14" xfId="0" applyFont="1" applyFill="1" applyBorder="1" applyAlignment="1">
      <alignment horizontal="center" vertical="center" wrapText="1"/>
    </xf>
    <xf numFmtId="0" fontId="95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5" fillId="33" borderId="0" xfId="0" applyNumberFormat="1" applyFont="1" applyFill="1" applyAlignment="1">
      <alignment horizontal="center" vertical="center" wrapText="1"/>
    </xf>
    <xf numFmtId="0" fontId="77" fillId="0" borderId="0" xfId="0" applyFont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78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94" fillId="0" borderId="10" xfId="0" applyFont="1" applyBorder="1" applyAlignment="1">
      <alignment horizontal="justify" vertical="top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9" fontId="66" fillId="33" borderId="14" xfId="57" applyFont="1" applyFill="1" applyBorder="1" applyAlignment="1">
      <alignment horizontal="center" vertical="center" wrapText="1"/>
    </xf>
    <xf numFmtId="184" fontId="0" fillId="33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66" fillId="0" borderId="0" xfId="0" applyFont="1" applyAlignment="1">
      <alignment horizontal="center" wrapText="1"/>
    </xf>
    <xf numFmtId="0" fontId="76" fillId="0" borderId="0" xfId="0" applyFont="1" applyAlignment="1">
      <alignment horizontal="right"/>
    </xf>
    <xf numFmtId="0" fontId="78" fillId="0" borderId="19" xfId="0" applyFont="1" applyBorder="1" applyAlignment="1">
      <alignment horizontal="center" wrapText="1"/>
    </xf>
    <xf numFmtId="0" fontId="9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0" fillId="0" borderId="0" xfId="0" applyFont="1" applyAlignment="1">
      <alignment horizontal="center" wrapText="1"/>
    </xf>
    <xf numFmtId="0" fontId="0" fillId="0" borderId="11" xfId="0" applyBorder="1" applyAlignment="1">
      <alignment horizontal="left" vertical="center" wrapText="1"/>
    </xf>
    <xf numFmtId="0" fontId="78" fillId="0" borderId="19" xfId="0" applyFont="1" applyBorder="1" applyAlignment="1">
      <alignment wrapText="1"/>
    </xf>
    <xf numFmtId="0" fontId="93" fillId="0" borderId="2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87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33" borderId="10" xfId="0" applyFill="1" applyBorder="1" applyAlignment="1">
      <alignment horizontal="justify" vertical="center" wrapText="1"/>
    </xf>
    <xf numFmtId="0" fontId="101" fillId="0" borderId="21" xfId="0" applyFont="1" applyBorder="1" applyAlignment="1">
      <alignment horizontal="center" vertical="top" wrapText="1"/>
    </xf>
    <xf numFmtId="0" fontId="101" fillId="0" borderId="22" xfId="0" applyFont="1" applyBorder="1" applyAlignment="1">
      <alignment horizontal="center" vertical="top" wrapText="1"/>
    </xf>
    <xf numFmtId="0" fontId="101" fillId="0" borderId="23" xfId="0" applyFont="1" applyBorder="1" applyAlignment="1">
      <alignment horizontal="center" vertical="top" wrapText="1"/>
    </xf>
    <xf numFmtId="0" fontId="8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9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74" fillId="16" borderId="0" xfId="0" applyFont="1" applyFill="1" applyAlignment="1">
      <alignment horizontal="center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66" fillId="0" borderId="0" xfId="0" applyFont="1" applyBorder="1" applyAlignment="1">
      <alignment horizontal="left"/>
    </xf>
    <xf numFmtId="0" fontId="0" fillId="33" borderId="0" xfId="0" applyFill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0" fontId="74" fillId="16" borderId="0" xfId="0" applyFont="1" applyFill="1" applyAlignment="1">
      <alignment horizontal="center" wrapText="1"/>
    </xf>
    <xf numFmtId="0" fontId="101" fillId="0" borderId="24" xfId="0" applyFont="1" applyBorder="1" applyAlignment="1">
      <alignment horizontal="center" vertical="top" wrapText="1"/>
    </xf>
    <xf numFmtId="0" fontId="101" fillId="0" borderId="25" xfId="0" applyFont="1" applyBorder="1" applyAlignment="1">
      <alignment horizontal="center" vertical="top" wrapText="1"/>
    </xf>
    <xf numFmtId="0" fontId="101" fillId="0" borderId="26" xfId="0" applyFont="1" applyBorder="1" applyAlignment="1">
      <alignment horizontal="center" vertical="top" wrapText="1"/>
    </xf>
    <xf numFmtId="0" fontId="66" fillId="0" borderId="0" xfId="0" applyFont="1" applyAlignment="1">
      <alignment horizontal="left" wrapText="1"/>
    </xf>
    <xf numFmtId="0" fontId="102" fillId="34" borderId="0" xfId="0" applyFont="1" applyFill="1" applyAlignment="1">
      <alignment horizontal="justify" vertical="center" wrapText="1"/>
    </xf>
    <xf numFmtId="0" fontId="66" fillId="0" borderId="0" xfId="0" applyFont="1" applyAlignment="1">
      <alignment horizontal="justify" vertical="center" wrapText="1"/>
    </xf>
    <xf numFmtId="0" fontId="0" fillId="0" borderId="14" xfId="0" applyFont="1" applyBorder="1" applyAlignment="1">
      <alignment horizontal="left" vertical="top" wrapText="1"/>
    </xf>
    <xf numFmtId="0" fontId="78" fillId="0" borderId="15" xfId="0" applyFont="1" applyBorder="1" applyAlignment="1">
      <alignment horizontal="left" vertical="top" wrapText="1"/>
    </xf>
    <xf numFmtId="0" fontId="78" fillId="0" borderId="16" xfId="0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66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74" fillId="16" borderId="0" xfId="0" applyFont="1" applyFill="1" applyAlignment="1">
      <alignment horizontal="center" vertical="center" wrapText="1"/>
    </xf>
    <xf numFmtId="0" fontId="0" fillId="16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6" fillId="0" borderId="19" xfId="0" applyFont="1" applyBorder="1" applyAlignment="1">
      <alignment horizontal="left" vertical="top" wrapText="1"/>
    </xf>
    <xf numFmtId="0" fontId="0" fillId="0" borderId="0" xfId="0" applyAlignment="1">
      <alignment horizontal="justify" vertical="center"/>
    </xf>
    <xf numFmtId="0" fontId="94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right" vertical="center" wrapText="1"/>
    </xf>
    <xf numFmtId="0" fontId="66" fillId="0" borderId="10" xfId="0" applyFont="1" applyBorder="1" applyAlignment="1">
      <alignment horizontal="right" vertical="center"/>
    </xf>
    <xf numFmtId="0" fontId="104" fillId="0" borderId="21" xfId="0" applyFont="1" applyBorder="1" applyAlignment="1">
      <alignment horizontal="center" vertical="top" wrapText="1"/>
    </xf>
    <xf numFmtId="0" fontId="104" fillId="0" borderId="22" xfId="0" applyFont="1" applyBorder="1" applyAlignment="1">
      <alignment horizontal="center" vertical="top" wrapText="1"/>
    </xf>
    <xf numFmtId="0" fontId="104" fillId="0" borderId="23" xfId="0" applyFont="1" applyBorder="1" applyAlignment="1">
      <alignment horizontal="center" vertical="top" wrapText="1"/>
    </xf>
    <xf numFmtId="0" fontId="78" fillId="0" borderId="10" xfId="0" applyFont="1" applyBorder="1" applyAlignment="1">
      <alignment wrapText="1"/>
    </xf>
    <xf numFmtId="0" fontId="66" fillId="0" borderId="0" xfId="0" applyFont="1" applyBorder="1" applyAlignment="1">
      <alignment horizontal="justify" wrapText="1"/>
    </xf>
    <xf numFmtId="0" fontId="66" fillId="0" borderId="0" xfId="0" applyFont="1" applyAlignment="1">
      <alignment horizontal="justify"/>
    </xf>
    <xf numFmtId="0" fontId="66" fillId="0" borderId="0" xfId="0" applyFont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0" fontId="92" fillId="0" borderId="14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103" fillId="0" borderId="15" xfId="0" applyFont="1" applyBorder="1" applyAlignment="1">
      <alignment horizontal="center" vertical="center" wrapText="1"/>
    </xf>
    <xf numFmtId="0" fontId="103" fillId="0" borderId="15" xfId="0" applyFont="1" applyBorder="1" applyAlignment="1">
      <alignment horizontal="center"/>
    </xf>
    <xf numFmtId="0" fontId="103" fillId="0" borderId="16" xfId="0" applyFont="1" applyBorder="1" applyAlignment="1">
      <alignment horizontal="center"/>
    </xf>
    <xf numFmtId="0" fontId="66" fillId="0" borderId="1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5" xfId="0" applyFont="1" applyBorder="1" applyAlignment="1">
      <alignment horizontal="right" vertical="center" wrapText="1"/>
    </xf>
    <xf numFmtId="0" fontId="66" fillId="0" borderId="16" xfId="0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66" fillId="0" borderId="0" xfId="0" applyFont="1" applyAlignment="1">
      <alignment wrapText="1"/>
    </xf>
    <xf numFmtId="0" fontId="78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2" fillId="0" borderId="14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8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8" fillId="0" borderId="14" xfId="0" applyFont="1" applyBorder="1" applyAlignment="1">
      <alignment horizontal="justify" vertical="center" wrapText="1"/>
    </xf>
    <xf numFmtId="0" fontId="93" fillId="0" borderId="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justify" vertical="center" wrapText="1"/>
    </xf>
    <xf numFmtId="0" fontId="78" fillId="0" borderId="15" xfId="0" applyFont="1" applyBorder="1" applyAlignment="1">
      <alignment horizontal="justify" vertical="center" wrapText="1"/>
    </xf>
    <xf numFmtId="0" fontId="78" fillId="0" borderId="16" xfId="0" applyFont="1" applyBorder="1" applyAlignment="1">
      <alignment horizontal="justify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2" fillId="0" borderId="14" xfId="0" applyFont="1" applyBorder="1" applyAlignment="1">
      <alignment vertical="center" wrapText="1"/>
    </xf>
    <xf numFmtId="0" fontId="92" fillId="0" borderId="1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justify" vertical="center" wrapText="1"/>
    </xf>
    <xf numFmtId="0" fontId="66" fillId="0" borderId="19" xfId="0" applyFont="1" applyBorder="1" applyAlignment="1">
      <alignment horizontal="justify" vertical="center" wrapText="1"/>
    </xf>
    <xf numFmtId="0" fontId="66" fillId="0" borderId="27" xfId="0" applyFont="1" applyBorder="1" applyAlignment="1">
      <alignment horizontal="justify" vertical="center" wrapText="1"/>
    </xf>
    <xf numFmtId="9" fontId="0" fillId="0" borderId="14" xfId="0" applyNumberFormat="1" applyBorder="1" applyAlignment="1">
      <alignment horizontal="center"/>
    </xf>
    <xf numFmtId="0" fontId="102" fillId="34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6" fillId="0" borderId="10" xfId="0" applyFont="1" applyBorder="1" applyAlignment="1">
      <alignment horizontal="justify" vertical="center" wrapText="1"/>
    </xf>
    <xf numFmtId="0" fontId="93" fillId="0" borderId="0" xfId="0" applyFont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horizontal="justify" vertical="center"/>
    </xf>
    <xf numFmtId="0" fontId="66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66" fillId="0" borderId="14" xfId="0" applyFont="1" applyBorder="1" applyAlignment="1">
      <alignment horizontal="right" wrapText="1"/>
    </xf>
    <xf numFmtId="0" fontId="66" fillId="0" borderId="15" xfId="0" applyFont="1" applyBorder="1" applyAlignment="1">
      <alignment horizontal="right" wrapText="1"/>
    </xf>
    <xf numFmtId="0" fontId="66" fillId="0" borderId="16" xfId="0" applyFont="1" applyBorder="1" applyAlignment="1">
      <alignment horizontal="right" wrapText="1"/>
    </xf>
    <xf numFmtId="0" fontId="99" fillId="0" borderId="14" xfId="0" applyFont="1" applyBorder="1" applyAlignment="1">
      <alignment horizontal="center" vertical="center" wrapText="1"/>
    </xf>
    <xf numFmtId="0" fontId="99" fillId="0" borderId="15" xfId="0" applyFont="1" applyBorder="1" applyAlignment="1">
      <alignment horizontal="center" vertical="center" wrapText="1"/>
    </xf>
    <xf numFmtId="0" fontId="99" fillId="0" borderId="1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center" wrapText="1"/>
    </xf>
    <xf numFmtId="0" fontId="10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6" fillId="33" borderId="0" xfId="0" applyFont="1" applyFill="1" applyAlignment="1">
      <alignment horizontal="justify" vertical="center" wrapText="1"/>
    </xf>
    <xf numFmtId="0" fontId="66" fillId="33" borderId="0" xfId="0" applyFont="1" applyFill="1" applyAlignment="1">
      <alignment wrapText="1"/>
    </xf>
    <xf numFmtId="0" fontId="0" fillId="0" borderId="0" xfId="0" applyAlignment="1">
      <alignment/>
    </xf>
    <xf numFmtId="0" fontId="66" fillId="0" borderId="0" xfId="0" applyFont="1" applyAlignment="1">
      <alignment horizontal="center" vertical="center" wrapText="1"/>
    </xf>
    <xf numFmtId="20" fontId="66" fillId="0" borderId="10" xfId="0" applyNumberFormat="1" applyFont="1" applyBorder="1" applyAlignment="1">
      <alignment horizontal="center" vertical="center" wrapText="1"/>
    </xf>
    <xf numFmtId="0" fontId="94" fillId="0" borderId="0" xfId="0" applyFont="1" applyAlignment="1">
      <alignment horizontal="justify" vertical="center" wrapText="1"/>
    </xf>
    <xf numFmtId="0" fontId="106" fillId="0" borderId="0" xfId="0" applyFont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107" fillId="0" borderId="0" xfId="0" applyFont="1" applyBorder="1" applyAlignment="1">
      <alignment horizontal="justify" vertical="center" wrapText="1"/>
    </xf>
    <xf numFmtId="0" fontId="107" fillId="0" borderId="0" xfId="0" applyFont="1" applyAlignment="1">
      <alignment horizontal="justify" vertical="center" wrapText="1"/>
    </xf>
    <xf numFmtId="0" fontId="0" fillId="33" borderId="14" xfId="0" applyFill="1" applyBorder="1" applyAlignment="1">
      <alignment horizontal="justify" vertical="top" wrapText="1"/>
    </xf>
    <xf numFmtId="0" fontId="0" fillId="33" borderId="15" xfId="0" applyFill="1" applyBorder="1" applyAlignment="1">
      <alignment horizontal="justify" vertical="top" wrapText="1"/>
    </xf>
    <xf numFmtId="0" fontId="0" fillId="33" borderId="16" xfId="0" applyFill="1" applyBorder="1" applyAlignment="1">
      <alignment horizontal="justify" vertical="top" wrapText="1"/>
    </xf>
    <xf numFmtId="0" fontId="0" fillId="33" borderId="0" xfId="0" applyFill="1" applyAlignment="1">
      <alignment horizontal="justify" vertical="center" wrapText="1"/>
    </xf>
    <xf numFmtId="0" fontId="92" fillId="34" borderId="10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78" fillId="0" borderId="14" xfId="0" applyFont="1" applyBorder="1" applyAlignment="1">
      <alignment horizontal="left" vertical="center" wrapText="1"/>
    </xf>
    <xf numFmtId="0" fontId="78" fillId="0" borderId="15" xfId="0" applyFont="1" applyBorder="1" applyAlignment="1">
      <alignment horizontal="left" vertical="center" wrapText="1"/>
    </xf>
    <xf numFmtId="0" fontId="78" fillId="0" borderId="16" xfId="0" applyFont="1" applyBorder="1" applyAlignment="1">
      <alignment horizontal="left" vertical="center" wrapText="1"/>
    </xf>
    <xf numFmtId="0" fontId="108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87" fillId="0" borderId="0" xfId="0" applyFont="1" applyAlignment="1">
      <alignment horizontal="left" vertical="center" wrapText="1"/>
    </xf>
    <xf numFmtId="0" fontId="87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78" fillId="0" borderId="15" xfId="0" applyFont="1" applyBorder="1" applyAlignment="1">
      <alignment horizontal="left" vertical="center"/>
    </xf>
    <xf numFmtId="0" fontId="78" fillId="0" borderId="16" xfId="0" applyFont="1" applyBorder="1" applyAlignment="1">
      <alignment horizontal="left" vertical="center"/>
    </xf>
    <xf numFmtId="0" fontId="78" fillId="0" borderId="14" xfId="0" applyFont="1" applyBorder="1" applyAlignment="1">
      <alignment horizontal="left" vertical="top" wrapText="1"/>
    </xf>
    <xf numFmtId="0" fontId="86" fillId="0" borderId="28" xfId="0" applyFont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/>
    </xf>
    <xf numFmtId="0" fontId="66" fillId="0" borderId="14" xfId="0" applyFont="1" applyBorder="1" applyAlignment="1">
      <alignment horizontal="right"/>
    </xf>
    <xf numFmtId="0" fontId="66" fillId="0" borderId="15" xfId="0" applyFont="1" applyBorder="1" applyAlignment="1">
      <alignment horizontal="right"/>
    </xf>
    <xf numFmtId="0" fontId="66" fillId="0" borderId="16" xfId="0" applyFont="1" applyBorder="1" applyAlignment="1">
      <alignment horizontal="right"/>
    </xf>
    <xf numFmtId="1" fontId="66" fillId="0" borderId="14" xfId="0" applyNumberFormat="1" applyFont="1" applyBorder="1" applyAlignment="1">
      <alignment horizontal="center" vertical="center" wrapText="1"/>
    </xf>
    <xf numFmtId="1" fontId="66" fillId="0" borderId="15" xfId="0" applyNumberFormat="1" applyFont="1" applyBorder="1" applyAlignment="1">
      <alignment horizontal="center"/>
    </xf>
    <xf numFmtId="1" fontId="66" fillId="0" borderId="16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6" fillId="33" borderId="28" xfId="0" applyFont="1" applyFill="1" applyBorder="1" applyAlignment="1">
      <alignment horizontal="justify" vertical="center" wrapText="1"/>
    </xf>
    <xf numFmtId="0" fontId="66" fillId="33" borderId="19" xfId="0" applyFont="1" applyFill="1" applyBorder="1" applyAlignment="1">
      <alignment horizontal="justify" vertical="center" wrapText="1"/>
    </xf>
    <xf numFmtId="0" fontId="66" fillId="33" borderId="27" xfId="0" applyFont="1" applyFill="1" applyBorder="1" applyAlignment="1">
      <alignment horizontal="justify" vertical="center" wrapText="1"/>
    </xf>
    <xf numFmtId="0" fontId="0" fillId="33" borderId="29" xfId="0" applyFill="1" applyBorder="1" applyAlignment="1">
      <alignment horizontal="justify" vertical="center" wrapText="1"/>
    </xf>
    <xf numFmtId="0" fontId="0" fillId="33" borderId="11" xfId="0" applyFill="1" applyBorder="1" applyAlignment="1">
      <alignment horizontal="justify" vertical="center" wrapText="1"/>
    </xf>
    <xf numFmtId="0" fontId="0" fillId="33" borderId="30" xfId="0" applyFill="1" applyBorder="1" applyAlignment="1">
      <alignment horizontal="justify" vertical="center" wrapText="1"/>
    </xf>
    <xf numFmtId="0" fontId="74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0" fontId="108" fillId="0" borderId="14" xfId="0" applyFont="1" applyBorder="1" applyAlignment="1">
      <alignment horizontal="justify" vertical="center" wrapText="1"/>
    </xf>
    <xf numFmtId="0" fontId="108" fillId="0" borderId="15" xfId="0" applyFont="1" applyBorder="1" applyAlignment="1">
      <alignment horizontal="justify" vertical="center" wrapText="1"/>
    </xf>
    <xf numFmtId="0" fontId="108" fillId="0" borderId="10" xfId="0" applyFont="1" applyBorder="1" applyAlignment="1">
      <alignment horizontal="justify" vertical="center" wrapText="1"/>
    </xf>
    <xf numFmtId="0" fontId="0" fillId="0" borderId="17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08" fillId="0" borderId="14" xfId="0" applyFont="1" applyBorder="1" applyAlignment="1">
      <alignment horizontal="center" vertical="center" wrapText="1"/>
    </xf>
    <xf numFmtId="0" fontId="108" fillId="0" borderId="15" xfId="0" applyFont="1" applyBorder="1" applyAlignment="1">
      <alignment horizontal="center" vertical="center" wrapText="1"/>
    </xf>
    <xf numFmtId="0" fontId="108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99" fillId="0" borderId="0" xfId="0" applyFont="1" applyAlignment="1">
      <alignment horizontal="left" vertical="center" wrapText="1"/>
    </xf>
    <xf numFmtId="0" fontId="66" fillId="31" borderId="14" xfId="0" applyFont="1" applyFill="1" applyBorder="1" applyAlignment="1">
      <alignment horizontal="right" vertical="center" wrapText="1"/>
    </xf>
    <xf numFmtId="0" fontId="66" fillId="31" borderId="15" xfId="0" applyFont="1" applyFill="1" applyBorder="1" applyAlignment="1">
      <alignment horizontal="right" vertical="center" wrapText="1"/>
    </xf>
    <xf numFmtId="0" fontId="66" fillId="31" borderId="16" xfId="0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102" fillId="34" borderId="14" xfId="0" applyFont="1" applyFill="1" applyBorder="1" applyAlignment="1">
      <alignment horizontal="left" vertical="center" wrapText="1"/>
    </xf>
    <xf numFmtId="0" fontId="102" fillId="34" borderId="15" xfId="0" applyFont="1" applyFill="1" applyBorder="1" applyAlignment="1">
      <alignment horizontal="left" vertical="center"/>
    </xf>
    <xf numFmtId="0" fontId="78" fillId="33" borderId="28" xfId="0" applyFont="1" applyFill="1" applyBorder="1" applyAlignment="1">
      <alignment horizontal="justify" vertical="top" wrapText="1"/>
    </xf>
    <xf numFmtId="0" fontId="78" fillId="0" borderId="27" xfId="0" applyFont="1" applyBorder="1" applyAlignment="1">
      <alignment horizontal="justify" vertical="top" wrapText="1"/>
    </xf>
    <xf numFmtId="0" fontId="78" fillId="0" borderId="32" xfId="0" applyFont="1" applyBorder="1" applyAlignment="1">
      <alignment horizontal="justify" vertical="top" wrapText="1"/>
    </xf>
    <xf numFmtId="0" fontId="78" fillId="0" borderId="33" xfId="0" applyFont="1" applyBorder="1" applyAlignment="1">
      <alignment horizontal="justify" vertical="top" wrapText="1"/>
    </xf>
    <xf numFmtId="0" fontId="78" fillId="0" borderId="29" xfId="0" applyFont="1" applyBorder="1" applyAlignment="1">
      <alignment horizontal="justify" vertical="top" wrapText="1"/>
    </xf>
    <xf numFmtId="0" fontId="78" fillId="0" borderId="30" xfId="0" applyFont="1" applyBorder="1" applyAlignment="1">
      <alignment horizontal="justify" vertical="top" wrapText="1"/>
    </xf>
    <xf numFmtId="0" fontId="0" fillId="0" borderId="11" xfId="0" applyBorder="1" applyAlignment="1">
      <alignment wrapText="1"/>
    </xf>
    <xf numFmtId="0" fontId="82" fillId="33" borderId="10" xfId="0" applyFont="1" applyFill="1" applyBorder="1" applyAlignment="1">
      <alignment horizontal="center" vertical="top" wrapText="1"/>
    </xf>
    <xf numFmtId="0" fontId="102" fillId="34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78" fillId="33" borderId="28" xfId="0" applyFont="1" applyFill="1" applyBorder="1" applyAlignment="1">
      <alignment horizontal="center" vertical="top" wrapText="1"/>
    </xf>
    <xf numFmtId="0" fontId="78" fillId="33" borderId="27" xfId="0" applyFont="1" applyFill="1" applyBorder="1" applyAlignment="1">
      <alignment horizontal="center" vertical="top" wrapText="1"/>
    </xf>
    <xf numFmtId="0" fontId="78" fillId="0" borderId="29" xfId="0" applyFont="1" applyBorder="1" applyAlignment="1">
      <alignment horizontal="center" vertical="top" wrapText="1"/>
    </xf>
    <xf numFmtId="0" fontId="78" fillId="0" borderId="30" xfId="0" applyFont="1" applyBorder="1" applyAlignment="1">
      <alignment horizontal="center" vertical="top" wrapText="1"/>
    </xf>
    <xf numFmtId="0" fontId="78" fillId="0" borderId="32" xfId="0" applyFont="1" applyBorder="1" applyAlignment="1">
      <alignment/>
    </xf>
    <xf numFmtId="0" fontId="78" fillId="0" borderId="33" xfId="0" applyFont="1" applyBorder="1" applyAlignment="1">
      <alignment/>
    </xf>
    <xf numFmtId="0" fontId="78" fillId="0" borderId="29" xfId="0" applyFont="1" applyBorder="1" applyAlignment="1">
      <alignment/>
    </xf>
    <xf numFmtId="0" fontId="78" fillId="0" borderId="30" xfId="0" applyFont="1" applyBorder="1" applyAlignment="1">
      <alignment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/>
    </xf>
    <xf numFmtId="9" fontId="0" fillId="0" borderId="14" xfId="0" applyNumberFormat="1" applyBorder="1" applyAlignment="1">
      <alignment horizontal="center" vertical="center"/>
    </xf>
    <xf numFmtId="184" fontId="66" fillId="0" borderId="14" xfId="0" applyNumberFormat="1" applyFont="1" applyBorder="1" applyAlignment="1">
      <alignment horizontal="center"/>
    </xf>
    <xf numFmtId="0" fontId="109" fillId="16" borderId="10" xfId="0" applyFont="1" applyFill="1" applyBorder="1" applyAlignment="1">
      <alignment horizontal="center" vertical="center" wrapText="1"/>
    </xf>
    <xf numFmtId="0" fontId="108" fillId="0" borderId="10" xfId="0" applyFont="1" applyBorder="1" applyAlignment="1">
      <alignment horizontal="left" vertical="top" wrapText="1"/>
    </xf>
    <xf numFmtId="184" fontId="0" fillId="0" borderId="10" xfId="0" applyNumberFormat="1" applyBorder="1" applyAlignment="1">
      <alignment horizontal="center"/>
    </xf>
    <xf numFmtId="0" fontId="110" fillId="16" borderId="10" xfId="0" applyFont="1" applyFill="1" applyBorder="1" applyAlignment="1">
      <alignment horizontal="center" vertical="center" wrapText="1"/>
    </xf>
    <xf numFmtId="0" fontId="108" fillId="0" borderId="10" xfId="0" applyFont="1" applyBorder="1" applyAlignment="1">
      <alignment horizontal="left" vertical="center" wrapText="1"/>
    </xf>
    <xf numFmtId="0" fontId="74" fillId="16" borderId="10" xfId="0" applyFont="1" applyFill="1" applyBorder="1" applyAlignment="1">
      <alignment horizontal="left" vertical="top" wrapText="1"/>
    </xf>
    <xf numFmtId="184" fontId="94" fillId="0" borderId="14" xfId="0" applyNumberFormat="1" applyFont="1" applyBorder="1" applyAlignment="1">
      <alignment horizontal="center" vertical="center" wrapText="1"/>
    </xf>
    <xf numFmtId="184" fontId="0" fillId="0" borderId="16" xfId="0" applyNumberFormat="1" applyFont="1" applyBorder="1" applyAlignment="1">
      <alignment vertical="center" wrapText="1"/>
    </xf>
    <xf numFmtId="0" fontId="111" fillId="0" borderId="0" xfId="0" applyFont="1" applyAlignment="1">
      <alignment horizontal="center" vertical="center" wrapText="1"/>
    </xf>
    <xf numFmtId="0" fontId="66" fillId="0" borderId="14" xfId="0" applyFont="1" applyBorder="1" applyAlignment="1">
      <alignment horizontal="right" vertical="center" wrapText="1"/>
    </xf>
    <xf numFmtId="0" fontId="110" fillId="34" borderId="14" xfId="0" applyFont="1" applyFill="1" applyBorder="1" applyAlignment="1">
      <alignment horizontal="justify" vertical="center" wrapText="1"/>
    </xf>
    <xf numFmtId="0" fontId="110" fillId="34" borderId="15" xfId="0" applyFont="1" applyFill="1" applyBorder="1" applyAlignment="1">
      <alignment horizontal="justify" vertical="center" wrapText="1"/>
    </xf>
    <xf numFmtId="0" fontId="110" fillId="34" borderId="16" xfId="0" applyFont="1" applyFill="1" applyBorder="1" applyAlignment="1">
      <alignment horizontal="justify" vertical="center" wrapText="1"/>
    </xf>
    <xf numFmtId="184" fontId="66" fillId="0" borderId="14" xfId="0" applyNumberFormat="1" applyFont="1" applyBorder="1" applyAlignment="1">
      <alignment horizontal="center" vertical="center" wrapText="1"/>
    </xf>
    <xf numFmtId="184" fontId="66" fillId="0" borderId="16" xfId="0" applyNumberFormat="1" applyFont="1" applyBorder="1" applyAlignment="1">
      <alignment vertical="center" wrapText="1"/>
    </xf>
    <xf numFmtId="0" fontId="108" fillId="0" borderId="14" xfId="0" applyFont="1" applyBorder="1" applyAlignment="1">
      <alignment horizontal="left" vertical="center" wrapText="1"/>
    </xf>
    <xf numFmtId="0" fontId="108" fillId="0" borderId="15" xfId="0" applyFont="1" applyBorder="1" applyAlignment="1">
      <alignment horizontal="left" vertical="center" wrapText="1"/>
    </xf>
    <xf numFmtId="0" fontId="108" fillId="0" borderId="16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110" fillId="34" borderId="19" xfId="0" applyFont="1" applyFill="1" applyBorder="1" applyAlignment="1">
      <alignment horizontal="justify" vertical="center" wrapText="1"/>
    </xf>
    <xf numFmtId="0" fontId="110" fillId="34" borderId="27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112" fillId="0" borderId="0" xfId="0" applyFont="1" applyAlignment="1">
      <alignment horizontal="center" vertical="center" wrapText="1"/>
    </xf>
    <xf numFmtId="0" fontId="11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zoomScale="70" zoomScaleNormal="70" workbookViewId="0" topLeftCell="A14">
      <selection activeCell="A12" sqref="A12:I14"/>
    </sheetView>
  </sheetViews>
  <sheetFormatPr defaultColWidth="9.00390625" defaultRowHeight="15.75"/>
  <sheetData>
    <row r="2" spans="1:9" ht="45.75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2" spans="1:9" ht="15.75">
      <c r="A12" s="138" t="s">
        <v>384</v>
      </c>
      <c r="B12" s="138"/>
      <c r="C12" s="138"/>
      <c r="D12" s="138"/>
      <c r="E12" s="138"/>
      <c r="F12" s="138"/>
      <c r="G12" s="138"/>
      <c r="H12" s="138"/>
      <c r="I12" s="138"/>
    </row>
    <row r="13" spans="1:9" ht="15" customHeight="1">
      <c r="A13" s="138"/>
      <c r="B13" s="138"/>
      <c r="C13" s="138"/>
      <c r="D13" s="138"/>
      <c r="E13" s="138"/>
      <c r="F13" s="138"/>
      <c r="G13" s="138"/>
      <c r="H13" s="138"/>
      <c r="I13" s="138"/>
    </row>
    <row r="14" spans="1:9" ht="81" customHeight="1">
      <c r="A14" s="138"/>
      <c r="B14" s="138"/>
      <c r="C14" s="138"/>
      <c r="D14" s="138"/>
      <c r="E14" s="138"/>
      <c r="F14" s="138"/>
      <c r="G14" s="138"/>
      <c r="H14" s="138"/>
      <c r="I14" s="138"/>
    </row>
    <row r="30" spans="3:9" ht="16.5">
      <c r="C30" s="134" t="s">
        <v>1</v>
      </c>
      <c r="D30" s="134"/>
      <c r="F30" s="139" t="s">
        <v>385</v>
      </c>
      <c r="G30" s="139"/>
      <c r="H30" s="139"/>
      <c r="I30" s="139"/>
    </row>
    <row r="31" spans="3:9" ht="16.5">
      <c r="C31" s="3"/>
      <c r="D31" s="3"/>
      <c r="F31" s="135" t="s">
        <v>2</v>
      </c>
      <c r="G31" s="135"/>
      <c r="H31" s="135"/>
      <c r="I31" s="135"/>
    </row>
    <row r="32" spans="3:4" ht="16.5">
      <c r="C32" s="3"/>
      <c r="D32" s="3"/>
    </row>
    <row r="33" spans="3:4" ht="16.5">
      <c r="C33" s="3"/>
      <c r="D33" s="3"/>
    </row>
    <row r="34" spans="3:9" ht="16.5">
      <c r="C34" s="134" t="s">
        <v>1</v>
      </c>
      <c r="D34" s="134"/>
      <c r="F34" s="139" t="s">
        <v>386</v>
      </c>
      <c r="G34" s="139"/>
      <c r="H34" s="139"/>
      <c r="I34" s="139"/>
    </row>
    <row r="35" spans="6:9" ht="15.75">
      <c r="F35" s="135" t="s">
        <v>2</v>
      </c>
      <c r="G35" s="135"/>
      <c r="H35" s="135"/>
      <c r="I35" s="135"/>
    </row>
    <row r="42" spans="1:9" ht="17.25" customHeight="1">
      <c r="A42" s="136" t="s">
        <v>3</v>
      </c>
      <c r="B42" s="137"/>
      <c r="C42" s="137"/>
      <c r="D42" s="137"/>
      <c r="E42" s="137"/>
      <c r="F42" s="137"/>
      <c r="G42" s="137"/>
      <c r="H42" s="137"/>
      <c r="I42" s="137"/>
    </row>
  </sheetData>
  <sheetProtection/>
  <mergeCells count="9">
    <mergeCell ref="A2:I2"/>
    <mergeCell ref="C30:D30"/>
    <mergeCell ref="F31:I31"/>
    <mergeCell ref="F35:I35"/>
    <mergeCell ref="A42:I42"/>
    <mergeCell ref="A12:I14"/>
    <mergeCell ref="F30:I30"/>
    <mergeCell ref="F34:I34"/>
    <mergeCell ref="C34:D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68"/>
  <sheetViews>
    <sheetView zoomScale="90" zoomScaleNormal="90" workbookViewId="0" topLeftCell="A430">
      <selection activeCell="A438" sqref="A438:J438"/>
    </sheetView>
  </sheetViews>
  <sheetFormatPr defaultColWidth="9.00390625" defaultRowHeight="15.75"/>
  <cols>
    <col min="1" max="1" width="8.375" style="0" customWidth="1"/>
    <col min="3" max="3" width="7.00390625" style="0" customWidth="1"/>
    <col min="4" max="4" width="10.375" style="0" customWidth="1"/>
    <col min="5" max="5" width="10.625" style="0" customWidth="1"/>
    <col min="6" max="6" width="8.75390625" style="0" customWidth="1"/>
    <col min="7" max="7" width="10.625" style="0" customWidth="1"/>
    <col min="8" max="8" width="8.75390625" style="0" customWidth="1"/>
    <col min="9" max="9" width="12.875" style="0" customWidth="1"/>
    <col min="10" max="10" width="6.00390625" style="0" customWidth="1"/>
    <col min="13" max="13" width="9.75390625" style="0" customWidth="1"/>
  </cols>
  <sheetData>
    <row r="1" ht="4.5" customHeight="1"/>
    <row r="2" spans="1:9" ht="20.25">
      <c r="A2" s="297" t="s">
        <v>7</v>
      </c>
      <c r="B2" s="297"/>
      <c r="C2" s="297"/>
      <c r="D2" s="297"/>
      <c r="E2" s="297"/>
      <c r="F2" s="297"/>
      <c r="G2" s="297"/>
      <c r="H2" s="297"/>
      <c r="I2" s="297"/>
    </row>
    <row r="3" spans="1:9" ht="20.25">
      <c r="A3" s="21"/>
      <c r="B3" s="21"/>
      <c r="C3" s="21"/>
      <c r="D3" s="21"/>
      <c r="E3" s="21"/>
      <c r="F3" s="21"/>
      <c r="G3" s="21"/>
      <c r="H3" s="21"/>
      <c r="I3" s="21"/>
    </row>
    <row r="4" spans="1:9" ht="27" customHeight="1">
      <c r="A4" s="256" t="s">
        <v>153</v>
      </c>
      <c r="B4" s="256"/>
      <c r="C4" s="256"/>
      <c r="D4" s="256"/>
      <c r="E4" s="256"/>
      <c r="F4" s="256"/>
      <c r="G4" s="256"/>
      <c r="H4" s="256"/>
      <c r="I4" s="256"/>
    </row>
    <row r="5" ht="10.5" customHeight="1"/>
    <row r="6" spans="1:9" ht="18" customHeight="1">
      <c r="A6" s="6" t="s">
        <v>8</v>
      </c>
      <c r="B6" s="187" t="s">
        <v>9</v>
      </c>
      <c r="C6" s="287"/>
      <c r="D6" s="287"/>
      <c r="E6" s="287"/>
      <c r="F6" s="287"/>
      <c r="G6" s="287"/>
      <c r="H6" s="287"/>
      <c r="I6" s="287"/>
    </row>
    <row r="7" spans="2:9" ht="15.75">
      <c r="B7" s="287"/>
      <c r="C7" s="287"/>
      <c r="D7" s="287"/>
      <c r="E7" s="287"/>
      <c r="F7" s="287"/>
      <c r="G7" s="287"/>
      <c r="H7" s="287"/>
      <c r="I7" s="287"/>
    </row>
    <row r="8" spans="2:9" ht="36" customHeight="1">
      <c r="B8" s="287"/>
      <c r="C8" s="287"/>
      <c r="D8" s="287"/>
      <c r="E8" s="287"/>
      <c r="F8" s="287"/>
      <c r="G8" s="287"/>
      <c r="H8" s="287"/>
      <c r="I8" s="287"/>
    </row>
    <row r="10" spans="1:9" ht="29.25" customHeight="1">
      <c r="A10" s="31"/>
      <c r="B10" s="277" t="s">
        <v>355</v>
      </c>
      <c r="C10" s="298"/>
      <c r="D10" s="298"/>
      <c r="E10" s="298"/>
      <c r="F10" s="298"/>
      <c r="G10" s="298"/>
      <c r="H10" s="298"/>
      <c r="I10" s="298"/>
    </row>
    <row r="11" spans="1:9" ht="16.5" customHeight="1">
      <c r="A11" s="31"/>
      <c r="B11" s="94"/>
      <c r="C11" s="95"/>
      <c r="D11" s="95"/>
      <c r="E11" s="95"/>
      <c r="F11" s="95"/>
      <c r="G11" s="95"/>
      <c r="H11" s="95"/>
      <c r="I11" s="95"/>
    </row>
    <row r="12" spans="1:9" ht="34.5" customHeight="1">
      <c r="A12" s="31"/>
      <c r="B12" s="304" t="s">
        <v>142</v>
      </c>
      <c r="C12" s="305"/>
      <c r="D12" s="305"/>
      <c r="E12" s="305"/>
      <c r="F12" s="77">
        <v>1</v>
      </c>
      <c r="G12" s="52"/>
      <c r="H12" s="8"/>
      <c r="I12" s="8"/>
    </row>
    <row r="13" ht="15.75">
      <c r="F13" s="98" t="s">
        <v>99</v>
      </c>
    </row>
    <row r="15" spans="1:9" ht="18.75">
      <c r="A15" s="7" t="s">
        <v>10</v>
      </c>
      <c r="B15" s="174" t="s">
        <v>11</v>
      </c>
      <c r="C15" s="174"/>
      <c r="D15" s="174"/>
      <c r="E15" s="174"/>
      <c r="F15" s="174"/>
      <c r="G15" s="174"/>
      <c r="H15" s="174"/>
      <c r="I15" s="174"/>
    </row>
    <row r="16" spans="2:9" ht="15.75">
      <c r="B16" s="174"/>
      <c r="C16" s="174"/>
      <c r="D16" s="174"/>
      <c r="E16" s="174"/>
      <c r="F16" s="174"/>
      <c r="G16" s="174"/>
      <c r="H16" s="174"/>
      <c r="I16" s="174"/>
    </row>
    <row r="17" spans="2:9" ht="15.75">
      <c r="B17" s="174"/>
      <c r="C17" s="174"/>
      <c r="D17" s="174"/>
      <c r="E17" s="174"/>
      <c r="F17" s="174"/>
      <c r="G17" s="174"/>
      <c r="H17" s="174"/>
      <c r="I17" s="174"/>
    </row>
    <row r="18" spans="2:9" ht="15.75">
      <c r="B18" s="174"/>
      <c r="C18" s="174"/>
      <c r="D18" s="174"/>
      <c r="E18" s="174"/>
      <c r="F18" s="174"/>
      <c r="G18" s="174"/>
      <c r="H18" s="174"/>
      <c r="I18" s="174"/>
    </row>
    <row r="19" spans="2:9" ht="15.75">
      <c r="B19" s="174"/>
      <c r="C19" s="174"/>
      <c r="D19" s="174"/>
      <c r="E19" s="174"/>
      <c r="F19" s="174"/>
      <c r="G19" s="174"/>
      <c r="H19" s="174"/>
      <c r="I19" s="174"/>
    </row>
    <row r="20" spans="2:9" ht="15.75">
      <c r="B20" s="174"/>
      <c r="C20" s="174"/>
      <c r="D20" s="174"/>
      <c r="E20" s="174"/>
      <c r="F20" s="174"/>
      <c r="G20" s="174"/>
      <c r="H20" s="174"/>
      <c r="I20" s="174"/>
    </row>
    <row r="21" spans="2:9" ht="21.75" customHeight="1">
      <c r="B21" s="174"/>
      <c r="C21" s="174"/>
      <c r="D21" s="174"/>
      <c r="E21" s="174"/>
      <c r="F21" s="174"/>
      <c r="G21" s="174"/>
      <c r="H21" s="174"/>
      <c r="I21" s="174"/>
    </row>
    <row r="22" spans="5:8" ht="45.75" customHeight="1">
      <c r="E22" s="309" t="s">
        <v>466</v>
      </c>
      <c r="F22" s="309"/>
      <c r="G22" s="309"/>
      <c r="H22" s="309"/>
    </row>
    <row r="23" spans="1:8" ht="15.75">
      <c r="A23" s="11"/>
      <c r="B23" s="12"/>
      <c r="C23" s="12"/>
      <c r="D23" s="130"/>
      <c r="E23" s="130"/>
      <c r="F23" s="130"/>
      <c r="G23" s="130"/>
      <c r="H23" s="12"/>
    </row>
    <row r="24" spans="1:8" ht="12" customHeight="1">
      <c r="A24" s="306" t="s">
        <v>60</v>
      </c>
      <c r="B24" s="307"/>
      <c r="C24" s="307"/>
      <c r="D24" s="14"/>
      <c r="E24" s="13" t="s">
        <v>58</v>
      </c>
      <c r="F24" s="12"/>
      <c r="G24" s="12"/>
      <c r="H24" s="12"/>
    </row>
    <row r="25" spans="1:8" ht="13.5" customHeight="1">
      <c r="A25" s="306" t="s">
        <v>57</v>
      </c>
      <c r="B25" s="307"/>
      <c r="C25" s="307"/>
      <c r="D25" s="308"/>
      <c r="E25" s="13" t="s">
        <v>59</v>
      </c>
      <c r="F25" s="12"/>
      <c r="G25" s="12"/>
      <c r="H25" s="12"/>
    </row>
    <row r="27" spans="1:10" ht="76.5" customHeight="1">
      <c r="A27" s="193" t="s">
        <v>12</v>
      </c>
      <c r="B27" s="193"/>
      <c r="C27" s="193"/>
      <c r="D27" s="193"/>
      <c r="E27" s="193" t="s">
        <v>13</v>
      </c>
      <c r="F27" s="193"/>
      <c r="G27" s="4" t="s">
        <v>56</v>
      </c>
      <c r="H27" s="4" t="s">
        <v>14</v>
      </c>
      <c r="I27" s="257" t="s">
        <v>434</v>
      </c>
      <c r="J27" s="233"/>
    </row>
    <row r="28" spans="1:10" ht="56.25" customHeight="1">
      <c r="A28" s="299" t="s">
        <v>27</v>
      </c>
      <c r="B28" s="300"/>
      <c r="C28" s="300"/>
      <c r="D28" s="301"/>
      <c r="E28" s="302" t="s">
        <v>15</v>
      </c>
      <c r="F28" s="303"/>
      <c r="G28" s="113" t="s">
        <v>387</v>
      </c>
      <c r="H28" s="4">
        <v>1</v>
      </c>
      <c r="I28" s="257"/>
      <c r="J28" s="233"/>
    </row>
    <row r="29" spans="1:10" ht="67.5" customHeight="1">
      <c r="A29" s="299" t="s">
        <v>28</v>
      </c>
      <c r="B29" s="300"/>
      <c r="C29" s="300"/>
      <c r="D29" s="301"/>
      <c r="E29" s="302" t="s">
        <v>16</v>
      </c>
      <c r="F29" s="303"/>
      <c r="G29" s="113" t="s">
        <v>387</v>
      </c>
      <c r="H29" s="4">
        <v>1</v>
      </c>
      <c r="I29" s="257"/>
      <c r="J29" s="233"/>
    </row>
    <row r="30" spans="1:10" ht="42" customHeight="1">
      <c r="A30" s="299" t="s">
        <v>29</v>
      </c>
      <c r="B30" s="300"/>
      <c r="C30" s="300"/>
      <c r="D30" s="301"/>
      <c r="E30" s="302" t="s">
        <v>16</v>
      </c>
      <c r="F30" s="303"/>
      <c r="G30" s="113" t="s">
        <v>387</v>
      </c>
      <c r="H30" s="4">
        <v>1</v>
      </c>
      <c r="I30" s="257"/>
      <c r="J30" s="233"/>
    </row>
    <row r="31" spans="1:10" ht="30.75" customHeight="1">
      <c r="A31" s="299" t="s">
        <v>30</v>
      </c>
      <c r="B31" s="300"/>
      <c r="C31" s="300"/>
      <c r="D31" s="301"/>
      <c r="E31" s="302" t="s">
        <v>16</v>
      </c>
      <c r="F31" s="303"/>
      <c r="G31" s="113" t="s">
        <v>387</v>
      </c>
      <c r="H31" s="4">
        <v>1</v>
      </c>
      <c r="I31" s="257"/>
      <c r="J31" s="233"/>
    </row>
    <row r="32" spans="1:10" ht="58.5" customHeight="1">
      <c r="A32" s="299" t="s">
        <v>31</v>
      </c>
      <c r="B32" s="300"/>
      <c r="C32" s="300"/>
      <c r="D32" s="301"/>
      <c r="E32" s="302" t="s">
        <v>16</v>
      </c>
      <c r="F32" s="303"/>
      <c r="G32" s="113" t="s">
        <v>387</v>
      </c>
      <c r="H32" s="4">
        <v>1</v>
      </c>
      <c r="I32" s="257"/>
      <c r="J32" s="233"/>
    </row>
    <row r="33" spans="1:10" ht="70.5" customHeight="1">
      <c r="A33" s="299" t="s">
        <v>32</v>
      </c>
      <c r="B33" s="300"/>
      <c r="C33" s="300"/>
      <c r="D33" s="301"/>
      <c r="E33" s="302" t="s">
        <v>16</v>
      </c>
      <c r="F33" s="303"/>
      <c r="G33" s="113" t="s">
        <v>387</v>
      </c>
      <c r="H33" s="4">
        <v>1</v>
      </c>
      <c r="I33" s="257"/>
      <c r="J33" s="233"/>
    </row>
    <row r="34" spans="1:10" ht="124.5" customHeight="1">
      <c r="A34" s="299" t="s">
        <v>33</v>
      </c>
      <c r="B34" s="300"/>
      <c r="C34" s="300"/>
      <c r="D34" s="301"/>
      <c r="E34" s="302" t="s">
        <v>16</v>
      </c>
      <c r="F34" s="303"/>
      <c r="G34" s="113" t="s">
        <v>387</v>
      </c>
      <c r="H34" s="4">
        <v>1</v>
      </c>
      <c r="I34" s="257"/>
      <c r="J34" s="233"/>
    </row>
    <row r="35" spans="1:10" ht="46.5" customHeight="1">
      <c r="A35" s="299" t="s">
        <v>34</v>
      </c>
      <c r="B35" s="300"/>
      <c r="C35" s="300"/>
      <c r="D35" s="301"/>
      <c r="E35" s="302" t="s">
        <v>17</v>
      </c>
      <c r="F35" s="303"/>
      <c r="G35" s="113" t="s">
        <v>387</v>
      </c>
      <c r="H35" s="4">
        <v>1</v>
      </c>
      <c r="I35" s="257"/>
      <c r="J35" s="233"/>
    </row>
    <row r="36" spans="1:10" ht="56.25" customHeight="1">
      <c r="A36" s="299" t="s">
        <v>35</v>
      </c>
      <c r="B36" s="300"/>
      <c r="C36" s="300"/>
      <c r="D36" s="301"/>
      <c r="E36" s="302" t="s">
        <v>16</v>
      </c>
      <c r="F36" s="303"/>
      <c r="G36" s="113" t="s">
        <v>387</v>
      </c>
      <c r="H36" s="4">
        <v>1</v>
      </c>
      <c r="I36" s="257"/>
      <c r="J36" s="233"/>
    </row>
    <row r="37" spans="1:10" ht="60.75" customHeight="1">
      <c r="A37" s="299" t="s">
        <v>36</v>
      </c>
      <c r="B37" s="300"/>
      <c r="C37" s="300"/>
      <c r="D37" s="301"/>
      <c r="E37" s="302" t="s">
        <v>18</v>
      </c>
      <c r="F37" s="303"/>
      <c r="G37" s="113" t="s">
        <v>387</v>
      </c>
      <c r="H37" s="4">
        <v>1</v>
      </c>
      <c r="I37" s="257"/>
      <c r="J37" s="233"/>
    </row>
    <row r="38" spans="1:10" ht="150" customHeight="1">
      <c r="A38" s="299" t="s">
        <v>37</v>
      </c>
      <c r="B38" s="300"/>
      <c r="C38" s="300"/>
      <c r="D38" s="301"/>
      <c r="E38" s="302" t="s">
        <v>19</v>
      </c>
      <c r="F38" s="303"/>
      <c r="G38" s="113" t="s">
        <v>387</v>
      </c>
      <c r="H38" s="4">
        <v>1</v>
      </c>
      <c r="I38" s="257"/>
      <c r="J38" s="233"/>
    </row>
    <row r="39" spans="1:10" ht="42.75" customHeight="1">
      <c r="A39" s="299" t="s">
        <v>38</v>
      </c>
      <c r="B39" s="300"/>
      <c r="C39" s="300"/>
      <c r="D39" s="301"/>
      <c r="E39" s="302" t="s">
        <v>16</v>
      </c>
      <c r="F39" s="303"/>
      <c r="G39" s="113" t="s">
        <v>387</v>
      </c>
      <c r="H39" s="4">
        <v>1</v>
      </c>
      <c r="I39" s="257"/>
      <c r="J39" s="233"/>
    </row>
    <row r="40" spans="1:10" ht="408.75" customHeight="1">
      <c r="A40" s="312" t="s">
        <v>39</v>
      </c>
      <c r="B40" s="183"/>
      <c r="C40" s="183"/>
      <c r="D40" s="184"/>
      <c r="E40" s="313" t="s">
        <v>20</v>
      </c>
      <c r="F40" s="314"/>
      <c r="G40" s="113" t="s">
        <v>387</v>
      </c>
      <c r="H40" s="4">
        <v>1</v>
      </c>
      <c r="I40" s="257"/>
      <c r="J40" s="233"/>
    </row>
    <row r="41" spans="1:10" ht="54.75" customHeight="1">
      <c r="A41" s="299" t="s">
        <v>40</v>
      </c>
      <c r="B41" s="300"/>
      <c r="C41" s="300"/>
      <c r="D41" s="301"/>
      <c r="E41" s="302" t="s">
        <v>21</v>
      </c>
      <c r="F41" s="303"/>
      <c r="G41" s="10" t="s">
        <v>53</v>
      </c>
      <c r="H41" s="4"/>
      <c r="I41" s="257"/>
      <c r="J41" s="233"/>
    </row>
    <row r="42" spans="1:10" ht="126" customHeight="1">
      <c r="A42" s="299" t="s">
        <v>41</v>
      </c>
      <c r="B42" s="300"/>
      <c r="C42" s="300"/>
      <c r="D42" s="301"/>
      <c r="E42" s="302" t="s">
        <v>22</v>
      </c>
      <c r="F42" s="303"/>
      <c r="G42" s="113" t="s">
        <v>387</v>
      </c>
      <c r="H42" s="4">
        <v>1</v>
      </c>
      <c r="I42" s="257"/>
      <c r="J42" s="233"/>
    </row>
    <row r="43" spans="1:10" ht="45" customHeight="1">
      <c r="A43" s="299" t="s">
        <v>42</v>
      </c>
      <c r="B43" s="300"/>
      <c r="C43" s="300"/>
      <c r="D43" s="301"/>
      <c r="E43" s="302" t="s">
        <v>23</v>
      </c>
      <c r="F43" s="303"/>
      <c r="G43" s="113" t="s">
        <v>387</v>
      </c>
      <c r="H43" s="4">
        <v>1</v>
      </c>
      <c r="I43" s="257"/>
      <c r="J43" s="233"/>
    </row>
    <row r="44" spans="1:10" ht="73.5" customHeight="1">
      <c r="A44" s="299" t="s">
        <v>43</v>
      </c>
      <c r="B44" s="300"/>
      <c r="C44" s="300"/>
      <c r="D44" s="301"/>
      <c r="E44" s="302" t="s">
        <v>24</v>
      </c>
      <c r="F44" s="303"/>
      <c r="G44" s="113" t="s">
        <v>387</v>
      </c>
      <c r="H44" s="4">
        <v>1</v>
      </c>
      <c r="I44" s="257"/>
      <c r="J44" s="233"/>
    </row>
    <row r="45" spans="1:10" ht="20.25" customHeight="1">
      <c r="A45" s="299" t="s">
        <v>44</v>
      </c>
      <c r="B45" s="300"/>
      <c r="C45" s="300"/>
      <c r="D45" s="301"/>
      <c r="E45" s="302" t="s">
        <v>24</v>
      </c>
      <c r="F45" s="303"/>
      <c r="G45" s="113" t="s">
        <v>387</v>
      </c>
      <c r="H45" s="4">
        <v>1</v>
      </c>
      <c r="I45" s="257"/>
      <c r="J45" s="233"/>
    </row>
    <row r="46" spans="1:10" ht="123" customHeight="1">
      <c r="A46" s="300" t="s">
        <v>45</v>
      </c>
      <c r="B46" s="310"/>
      <c r="C46" s="310"/>
      <c r="D46" s="311"/>
      <c r="E46" s="302" t="s">
        <v>24</v>
      </c>
      <c r="F46" s="303"/>
      <c r="G46" s="113" t="s">
        <v>387</v>
      </c>
      <c r="H46" s="4">
        <v>1</v>
      </c>
      <c r="I46" s="257"/>
      <c r="J46" s="233"/>
    </row>
    <row r="47" spans="1:10" ht="84.75" customHeight="1">
      <c r="A47" s="300" t="s">
        <v>46</v>
      </c>
      <c r="B47" s="240"/>
      <c r="C47" s="240"/>
      <c r="D47" s="241"/>
      <c r="E47" s="302" t="s">
        <v>24</v>
      </c>
      <c r="F47" s="303"/>
      <c r="G47" s="113" t="s">
        <v>387</v>
      </c>
      <c r="H47" s="4">
        <v>1</v>
      </c>
      <c r="I47" s="257"/>
      <c r="J47" s="233"/>
    </row>
    <row r="48" spans="1:10" ht="43.5" customHeight="1">
      <c r="A48" s="299" t="s">
        <v>47</v>
      </c>
      <c r="B48" s="300"/>
      <c r="C48" s="300"/>
      <c r="D48" s="301"/>
      <c r="E48" s="302" t="s">
        <v>24</v>
      </c>
      <c r="F48" s="303"/>
      <c r="G48" s="113" t="s">
        <v>387</v>
      </c>
      <c r="H48" s="4">
        <v>1</v>
      </c>
      <c r="I48" s="257"/>
      <c r="J48" s="233"/>
    </row>
    <row r="49" spans="1:10" ht="37.5" customHeight="1">
      <c r="A49" s="299" t="s">
        <v>48</v>
      </c>
      <c r="B49" s="300"/>
      <c r="C49" s="300"/>
      <c r="D49" s="301"/>
      <c r="E49" s="302" t="s">
        <v>24</v>
      </c>
      <c r="F49" s="303"/>
      <c r="G49" s="113" t="s">
        <v>387</v>
      </c>
      <c r="H49" s="4">
        <v>1</v>
      </c>
      <c r="I49" s="257"/>
      <c r="J49" s="233"/>
    </row>
    <row r="50" spans="1:10" ht="28.5" customHeight="1">
      <c r="A50" s="299" t="s">
        <v>49</v>
      </c>
      <c r="B50" s="300"/>
      <c r="C50" s="300"/>
      <c r="D50" s="301"/>
      <c r="E50" s="302" t="s">
        <v>24</v>
      </c>
      <c r="F50" s="303"/>
      <c r="G50" s="113" t="s">
        <v>387</v>
      </c>
      <c r="H50" s="4">
        <v>1</v>
      </c>
      <c r="I50" s="257"/>
      <c r="J50" s="233"/>
    </row>
    <row r="51" spans="1:10" ht="18.75" customHeight="1">
      <c r="A51" s="299" t="s">
        <v>50</v>
      </c>
      <c r="B51" s="300"/>
      <c r="C51" s="300"/>
      <c r="D51" s="301"/>
      <c r="E51" s="302" t="s">
        <v>24</v>
      </c>
      <c r="F51" s="303"/>
      <c r="G51" s="113" t="s">
        <v>387</v>
      </c>
      <c r="H51" s="4">
        <v>1</v>
      </c>
      <c r="I51" s="257"/>
      <c r="J51" s="233"/>
    </row>
    <row r="52" spans="1:10" ht="89.25" customHeight="1">
      <c r="A52" s="299" t="s">
        <v>51</v>
      </c>
      <c r="B52" s="300"/>
      <c r="C52" s="300"/>
      <c r="D52" s="301"/>
      <c r="E52" s="302" t="s">
        <v>25</v>
      </c>
      <c r="F52" s="303"/>
      <c r="G52" s="113" t="s">
        <v>387</v>
      </c>
      <c r="H52" s="4">
        <v>1</v>
      </c>
      <c r="I52" s="257"/>
      <c r="J52" s="233"/>
    </row>
    <row r="53" spans="1:10" ht="31.5" customHeight="1">
      <c r="A53" s="299" t="s">
        <v>52</v>
      </c>
      <c r="B53" s="300"/>
      <c r="C53" s="300"/>
      <c r="D53" s="301"/>
      <c r="E53" s="302" t="s">
        <v>26</v>
      </c>
      <c r="F53" s="303"/>
      <c r="G53" s="113" t="s">
        <v>387</v>
      </c>
      <c r="H53" s="4">
        <v>1</v>
      </c>
      <c r="I53" s="257"/>
      <c r="J53" s="233"/>
    </row>
    <row r="54" spans="1:10" ht="28.5" customHeight="1">
      <c r="A54" s="299" t="s">
        <v>55</v>
      </c>
      <c r="B54" s="300"/>
      <c r="C54" s="300"/>
      <c r="D54" s="301"/>
      <c r="E54" s="302"/>
      <c r="F54" s="303"/>
      <c r="G54" s="113" t="s">
        <v>387</v>
      </c>
      <c r="H54" s="4">
        <v>1</v>
      </c>
      <c r="I54" s="257"/>
      <c r="J54" s="233"/>
    </row>
    <row r="55" spans="1:10" ht="15.75">
      <c r="A55" s="315" t="s">
        <v>54</v>
      </c>
      <c r="B55" s="316"/>
      <c r="C55" s="316"/>
      <c r="D55" s="316"/>
      <c r="E55" s="316"/>
      <c r="F55" s="316"/>
      <c r="G55" s="317"/>
      <c r="H55" s="318">
        <f>SUM(H28:H54)</f>
        <v>26</v>
      </c>
      <c r="I55" s="319"/>
      <c r="J55" s="320"/>
    </row>
    <row r="56" spans="1:9" ht="15.75">
      <c r="A56" s="2"/>
      <c r="B56" s="2"/>
      <c r="C56" s="2"/>
      <c r="D56" s="2"/>
      <c r="E56" s="2"/>
      <c r="F56" s="2"/>
      <c r="G56" s="2"/>
      <c r="H56" s="2"/>
      <c r="I56" s="2"/>
    </row>
    <row r="57" spans="1:10" ht="15.75">
      <c r="A57" s="150" t="s">
        <v>65</v>
      </c>
      <c r="B57" s="150"/>
      <c r="C57" s="151" t="s">
        <v>64</v>
      </c>
      <c r="D57" s="152"/>
      <c r="E57" s="152"/>
      <c r="F57" s="152"/>
      <c r="G57" s="152"/>
      <c r="H57" s="152"/>
      <c r="I57" s="152"/>
      <c r="J57" s="152"/>
    </row>
    <row r="58" spans="1:9" ht="6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5.75">
      <c r="A59" s="15"/>
      <c r="C59" s="28"/>
      <c r="D59" s="30">
        <v>26</v>
      </c>
      <c r="E59" s="137" t="s">
        <v>61</v>
      </c>
      <c r="F59" s="153" t="s">
        <v>62</v>
      </c>
      <c r="G59" s="154">
        <f>D59/D60*100</f>
        <v>100</v>
      </c>
      <c r="H59" s="137" t="s">
        <v>63</v>
      </c>
      <c r="I59" s="2"/>
    </row>
    <row r="60" spans="3:9" ht="15.75">
      <c r="C60" s="29"/>
      <c r="D60" s="19">
        <v>26</v>
      </c>
      <c r="E60" s="137"/>
      <c r="F60" s="153"/>
      <c r="G60" s="154"/>
      <c r="H60" s="137"/>
      <c r="I60" s="2"/>
    </row>
    <row r="61" spans="1:9" ht="15.75">
      <c r="A61" s="2"/>
      <c r="B61" s="2"/>
      <c r="C61" s="2"/>
      <c r="D61" s="2"/>
      <c r="E61" s="2"/>
      <c r="F61" s="2"/>
      <c r="G61" s="2"/>
      <c r="H61" s="2"/>
      <c r="I61" s="2"/>
    </row>
    <row r="62" spans="1:9" ht="15.75">
      <c r="A62" s="2"/>
      <c r="B62" s="2"/>
      <c r="C62" s="2"/>
      <c r="D62" s="2"/>
      <c r="E62" s="2"/>
      <c r="F62" s="2"/>
      <c r="G62" s="2"/>
      <c r="H62" s="2"/>
      <c r="I62" s="2"/>
    </row>
    <row r="63" spans="1:10" ht="22.5" customHeight="1">
      <c r="A63" s="276"/>
      <c r="B63" s="277"/>
      <c r="C63" s="144" t="s">
        <v>142</v>
      </c>
      <c r="D63" s="144"/>
      <c r="E63" s="144"/>
      <c r="F63" s="144"/>
      <c r="G63" s="144"/>
      <c r="H63" s="77">
        <v>1</v>
      </c>
      <c r="I63" s="38"/>
      <c r="J63" s="1"/>
    </row>
    <row r="64" spans="1:9" ht="23.25" customHeight="1">
      <c r="A64" s="2"/>
      <c r="B64" s="2"/>
      <c r="C64" s="2"/>
      <c r="D64" s="2"/>
      <c r="E64" s="2"/>
      <c r="F64" s="2"/>
      <c r="G64" s="2"/>
      <c r="H64" s="98" t="s">
        <v>99</v>
      </c>
      <c r="I64" s="2"/>
    </row>
    <row r="65" spans="1:9" ht="16.5" thickBot="1">
      <c r="A65" s="33"/>
      <c r="B65" s="33"/>
      <c r="C65" s="33"/>
      <c r="D65" s="33"/>
      <c r="E65" s="33"/>
      <c r="F65" s="33"/>
      <c r="G65" s="33"/>
      <c r="H65" s="36"/>
      <c r="I65" s="33"/>
    </row>
    <row r="66" spans="1:10" ht="18.75">
      <c r="A66" s="203" t="s">
        <v>66</v>
      </c>
      <c r="B66" s="204"/>
      <c r="C66" s="204"/>
      <c r="D66" s="204"/>
      <c r="E66" s="204"/>
      <c r="F66" s="204"/>
      <c r="G66" s="204"/>
      <c r="H66" s="204"/>
      <c r="I66" s="204"/>
      <c r="J66" s="205"/>
    </row>
    <row r="67" spans="1:10" ht="58.5" customHeight="1">
      <c r="A67" s="169" t="s">
        <v>447</v>
      </c>
      <c r="B67" s="170"/>
      <c r="C67" s="170"/>
      <c r="D67" s="170"/>
      <c r="E67" s="170"/>
      <c r="F67" s="170"/>
      <c r="G67" s="170"/>
      <c r="H67" s="170"/>
      <c r="I67" s="170"/>
      <c r="J67" s="171"/>
    </row>
    <row r="68" spans="1:10" ht="15" customHeight="1">
      <c r="A68" s="243" t="s">
        <v>67</v>
      </c>
      <c r="B68" s="243"/>
      <c r="C68" s="243"/>
      <c r="D68" s="243"/>
      <c r="E68" s="243"/>
      <c r="F68" s="243"/>
      <c r="G68" s="243"/>
      <c r="H68" s="243"/>
      <c r="I68" s="243"/>
      <c r="J68" s="243"/>
    </row>
    <row r="71" spans="1:10" ht="18.75">
      <c r="A71" s="16" t="s">
        <v>68</v>
      </c>
      <c r="B71" s="181" t="s">
        <v>69</v>
      </c>
      <c r="C71" s="145"/>
      <c r="D71" s="145"/>
      <c r="E71" s="145"/>
      <c r="F71" s="145"/>
      <c r="G71" s="145"/>
      <c r="H71" s="145"/>
      <c r="I71" s="145"/>
      <c r="J71" s="17"/>
    </row>
    <row r="72" spans="2:10" ht="51" customHeight="1">
      <c r="B72" s="145"/>
      <c r="C72" s="145"/>
      <c r="D72" s="145"/>
      <c r="E72" s="145"/>
      <c r="F72" s="145"/>
      <c r="G72" s="145"/>
      <c r="H72" s="145"/>
      <c r="I72" s="145"/>
      <c r="J72" s="17"/>
    </row>
    <row r="74" spans="1:8" ht="15.75">
      <c r="A74" s="11"/>
      <c r="B74" s="229" t="s">
        <v>70</v>
      </c>
      <c r="C74" s="229"/>
      <c r="D74" s="229"/>
      <c r="E74" s="229"/>
      <c r="F74" s="229"/>
      <c r="G74" s="229"/>
      <c r="H74" s="229"/>
    </row>
    <row r="75" spans="1:8" ht="15.75">
      <c r="A75" s="11"/>
      <c r="B75" s="23"/>
      <c r="C75" s="23"/>
      <c r="D75" s="23"/>
      <c r="E75" s="23"/>
      <c r="F75" s="23"/>
      <c r="G75" s="23"/>
      <c r="H75" s="23"/>
    </row>
    <row r="76" spans="1:8" ht="15.75">
      <c r="A76" s="306" t="s">
        <v>60</v>
      </c>
      <c r="B76" s="307"/>
      <c r="C76" s="307"/>
      <c r="D76" s="14"/>
      <c r="E76" s="22" t="s">
        <v>58</v>
      </c>
      <c r="F76" s="23"/>
      <c r="G76" s="23"/>
      <c r="H76" s="23"/>
    </row>
    <row r="77" spans="1:8" ht="15.75">
      <c r="A77" s="306" t="s">
        <v>57</v>
      </c>
      <c r="B77" s="307"/>
      <c r="C77" s="307"/>
      <c r="D77" s="308"/>
      <c r="E77" s="22" t="s">
        <v>59</v>
      </c>
      <c r="F77" s="23"/>
      <c r="G77" s="23"/>
      <c r="H77" s="23"/>
    </row>
    <row r="79" spans="1:10" ht="78.75">
      <c r="A79" s="193" t="s">
        <v>12</v>
      </c>
      <c r="B79" s="193"/>
      <c r="C79" s="193"/>
      <c r="D79" s="193"/>
      <c r="E79" s="193" t="s">
        <v>13</v>
      </c>
      <c r="F79" s="193"/>
      <c r="G79" s="24" t="s">
        <v>56</v>
      </c>
      <c r="H79" s="24" t="s">
        <v>14</v>
      </c>
      <c r="I79" s="193" t="s">
        <v>434</v>
      </c>
      <c r="J79" s="321"/>
    </row>
    <row r="80" spans="1:10" ht="14.25" customHeight="1">
      <c r="A80" s="296" t="s">
        <v>72</v>
      </c>
      <c r="B80" s="296"/>
      <c r="C80" s="296"/>
      <c r="D80" s="296"/>
      <c r="E80" s="266"/>
      <c r="F80" s="266"/>
      <c r="G80" s="266"/>
      <c r="H80" s="266"/>
      <c r="I80" s="266"/>
      <c r="J80" s="266"/>
    </row>
    <row r="81" spans="1:10" ht="64.5" customHeight="1">
      <c r="A81" s="275" t="s">
        <v>78</v>
      </c>
      <c r="B81" s="275"/>
      <c r="C81" s="275"/>
      <c r="D81" s="275"/>
      <c r="E81" s="193" t="s">
        <v>73</v>
      </c>
      <c r="F81" s="193"/>
      <c r="G81" s="115" t="s">
        <v>387</v>
      </c>
      <c r="H81" s="116">
        <v>1</v>
      </c>
      <c r="I81" s="216"/>
      <c r="J81" s="216"/>
    </row>
    <row r="82" spans="1:10" ht="37.5" customHeight="1">
      <c r="A82" s="275" t="s">
        <v>79</v>
      </c>
      <c r="B82" s="275"/>
      <c r="C82" s="275"/>
      <c r="D82" s="275"/>
      <c r="E82" s="193" t="s">
        <v>73</v>
      </c>
      <c r="F82" s="193"/>
      <c r="G82" s="115" t="s">
        <v>387</v>
      </c>
      <c r="H82" s="116">
        <v>1</v>
      </c>
      <c r="I82" s="216"/>
      <c r="J82" s="216"/>
    </row>
    <row r="83" spans="1:10" ht="30" customHeight="1">
      <c r="A83" s="275" t="s">
        <v>80</v>
      </c>
      <c r="B83" s="275"/>
      <c r="C83" s="275"/>
      <c r="D83" s="275"/>
      <c r="E83" s="193" t="s">
        <v>73</v>
      </c>
      <c r="F83" s="193"/>
      <c r="G83" s="115" t="s">
        <v>387</v>
      </c>
      <c r="H83" s="116">
        <v>1</v>
      </c>
      <c r="I83" s="216"/>
      <c r="J83" s="216"/>
    </row>
    <row r="84" spans="1:10" ht="36.75" customHeight="1">
      <c r="A84" s="275" t="s">
        <v>81</v>
      </c>
      <c r="B84" s="275"/>
      <c r="C84" s="275"/>
      <c r="D84" s="275"/>
      <c r="E84" s="193" t="s">
        <v>73</v>
      </c>
      <c r="F84" s="193"/>
      <c r="G84" s="115" t="s">
        <v>387</v>
      </c>
      <c r="H84" s="116">
        <v>1</v>
      </c>
      <c r="I84" s="216"/>
      <c r="J84" s="216"/>
    </row>
    <row r="85" spans="1:10" ht="218.25" customHeight="1">
      <c r="A85" s="275" t="s">
        <v>82</v>
      </c>
      <c r="B85" s="275"/>
      <c r="C85" s="275"/>
      <c r="D85" s="275"/>
      <c r="E85" s="193" t="s">
        <v>73</v>
      </c>
      <c r="F85" s="193"/>
      <c r="G85" s="115" t="s">
        <v>387</v>
      </c>
      <c r="H85" s="116">
        <v>1</v>
      </c>
      <c r="I85" s="216"/>
      <c r="J85" s="216"/>
    </row>
    <row r="86" spans="1:10" ht="20.25" customHeight="1">
      <c r="A86" s="266" t="s">
        <v>389</v>
      </c>
      <c r="B86" s="266"/>
      <c r="C86" s="266"/>
      <c r="D86" s="266"/>
      <c r="E86" s="267"/>
      <c r="F86" s="267"/>
      <c r="G86" s="267"/>
      <c r="H86" s="267"/>
      <c r="I86" s="267"/>
      <c r="J86" s="267"/>
    </row>
    <row r="87" spans="1:10" ht="15.75">
      <c r="A87" s="275" t="s">
        <v>83</v>
      </c>
      <c r="B87" s="275"/>
      <c r="C87" s="275"/>
      <c r="D87" s="275"/>
      <c r="E87" s="193" t="s">
        <v>74</v>
      </c>
      <c r="F87" s="193"/>
      <c r="G87" s="115" t="s">
        <v>387</v>
      </c>
      <c r="H87" s="116">
        <v>1</v>
      </c>
      <c r="I87" s="275"/>
      <c r="J87" s="275"/>
    </row>
    <row r="88" spans="1:10" ht="31.5" customHeight="1">
      <c r="A88" s="275" t="s">
        <v>84</v>
      </c>
      <c r="B88" s="275"/>
      <c r="C88" s="275"/>
      <c r="D88" s="275"/>
      <c r="E88" s="193" t="s">
        <v>74</v>
      </c>
      <c r="F88" s="193"/>
      <c r="G88" s="115" t="s">
        <v>387</v>
      </c>
      <c r="H88" s="116">
        <v>1</v>
      </c>
      <c r="I88" s="275"/>
      <c r="J88" s="275"/>
    </row>
    <row r="89" spans="1:10" ht="30" customHeight="1">
      <c r="A89" s="275" t="s">
        <v>85</v>
      </c>
      <c r="B89" s="275"/>
      <c r="C89" s="275"/>
      <c r="D89" s="275"/>
      <c r="E89" s="193" t="s">
        <v>76</v>
      </c>
      <c r="F89" s="193"/>
      <c r="G89" s="115" t="s">
        <v>387</v>
      </c>
      <c r="H89" s="116">
        <v>1</v>
      </c>
      <c r="I89" s="275"/>
      <c r="J89" s="275"/>
    </row>
    <row r="90" spans="1:10" ht="42" customHeight="1">
      <c r="A90" s="275" t="s">
        <v>86</v>
      </c>
      <c r="B90" s="275"/>
      <c r="C90" s="275"/>
      <c r="D90" s="275"/>
      <c r="E90" s="193" t="s">
        <v>76</v>
      </c>
      <c r="F90" s="193"/>
      <c r="G90" s="115" t="s">
        <v>387</v>
      </c>
      <c r="H90" s="116">
        <v>1</v>
      </c>
      <c r="I90" s="275"/>
      <c r="J90" s="275"/>
    </row>
    <row r="91" spans="1:10" ht="15" customHeight="1">
      <c r="A91" s="275" t="s">
        <v>90</v>
      </c>
      <c r="B91" s="275"/>
      <c r="C91" s="275"/>
      <c r="D91" s="275"/>
      <c r="E91" s="193" t="s">
        <v>74</v>
      </c>
      <c r="F91" s="193"/>
      <c r="G91" s="115" t="s">
        <v>387</v>
      </c>
      <c r="H91" s="116">
        <v>1</v>
      </c>
      <c r="I91" s="275"/>
      <c r="J91" s="275"/>
    </row>
    <row r="92" spans="1:10" ht="79.5" customHeight="1">
      <c r="A92" s="275" t="s">
        <v>91</v>
      </c>
      <c r="B92" s="275"/>
      <c r="C92" s="275"/>
      <c r="D92" s="275"/>
      <c r="E92" s="193" t="s">
        <v>74</v>
      </c>
      <c r="F92" s="193"/>
      <c r="G92" s="115" t="s">
        <v>387</v>
      </c>
      <c r="H92" s="116">
        <v>1</v>
      </c>
      <c r="I92" s="275"/>
      <c r="J92" s="275"/>
    </row>
    <row r="93" spans="1:10" ht="42" customHeight="1">
      <c r="A93" s="275" t="s">
        <v>92</v>
      </c>
      <c r="B93" s="275"/>
      <c r="C93" s="275"/>
      <c r="D93" s="275"/>
      <c r="E93" s="193" t="s">
        <v>74</v>
      </c>
      <c r="F93" s="193"/>
      <c r="G93" s="10" t="s">
        <v>87</v>
      </c>
      <c r="H93" s="116"/>
      <c r="I93" s="275"/>
      <c r="J93" s="275"/>
    </row>
    <row r="94" spans="1:10" ht="31.5" customHeight="1">
      <c r="A94" s="275" t="s">
        <v>93</v>
      </c>
      <c r="B94" s="275"/>
      <c r="C94" s="275"/>
      <c r="D94" s="275"/>
      <c r="E94" s="193" t="s">
        <v>75</v>
      </c>
      <c r="F94" s="193"/>
      <c r="G94" s="115" t="s">
        <v>387</v>
      </c>
      <c r="H94" s="116">
        <v>1</v>
      </c>
      <c r="I94" s="275"/>
      <c r="J94" s="275"/>
    </row>
    <row r="95" spans="1:10" ht="18" customHeight="1">
      <c r="A95" s="266" t="s">
        <v>71</v>
      </c>
      <c r="B95" s="266"/>
      <c r="C95" s="266"/>
      <c r="D95" s="266"/>
      <c r="E95" s="266"/>
      <c r="F95" s="266"/>
      <c r="G95" s="266"/>
      <c r="H95" s="266"/>
      <c r="I95" s="266"/>
      <c r="J95" s="266"/>
    </row>
    <row r="96" spans="1:10" ht="34.5" customHeight="1">
      <c r="A96" s="275" t="s">
        <v>94</v>
      </c>
      <c r="B96" s="275"/>
      <c r="C96" s="275"/>
      <c r="D96" s="275"/>
      <c r="E96" s="193" t="s">
        <v>73</v>
      </c>
      <c r="F96" s="193"/>
      <c r="G96" s="115" t="s">
        <v>387</v>
      </c>
      <c r="H96" s="116">
        <v>1</v>
      </c>
      <c r="I96" s="275"/>
      <c r="J96" s="275"/>
    </row>
    <row r="97" spans="1:10" ht="28.5" customHeight="1">
      <c r="A97" s="275" t="s">
        <v>95</v>
      </c>
      <c r="B97" s="275"/>
      <c r="C97" s="275"/>
      <c r="D97" s="275"/>
      <c r="E97" s="193" t="s">
        <v>73</v>
      </c>
      <c r="F97" s="193"/>
      <c r="G97" s="115" t="s">
        <v>387</v>
      </c>
      <c r="H97" s="116">
        <v>1</v>
      </c>
      <c r="I97" s="275"/>
      <c r="J97" s="275"/>
    </row>
    <row r="98" spans="1:10" ht="33" customHeight="1">
      <c r="A98" s="275" t="s">
        <v>416</v>
      </c>
      <c r="B98" s="275"/>
      <c r="C98" s="275"/>
      <c r="D98" s="275"/>
      <c r="E98" s="193" t="s">
        <v>73</v>
      </c>
      <c r="F98" s="193"/>
      <c r="G98" s="115" t="s">
        <v>387</v>
      </c>
      <c r="H98" s="116">
        <v>1</v>
      </c>
      <c r="I98" s="275"/>
      <c r="J98" s="275"/>
    </row>
    <row r="99" spans="1:10" ht="139.5" customHeight="1">
      <c r="A99" s="275" t="s">
        <v>417</v>
      </c>
      <c r="B99" s="275"/>
      <c r="C99" s="275"/>
      <c r="D99" s="275"/>
      <c r="E99" s="193" t="s">
        <v>73</v>
      </c>
      <c r="F99" s="193"/>
      <c r="G99" s="115" t="s">
        <v>387</v>
      </c>
      <c r="H99" s="116">
        <v>1</v>
      </c>
      <c r="I99" s="275"/>
      <c r="J99" s="275"/>
    </row>
    <row r="100" spans="1:10" ht="18.75">
      <c r="A100" s="268" t="s">
        <v>77</v>
      </c>
      <c r="B100" s="269"/>
      <c r="C100" s="269"/>
      <c r="D100" s="269"/>
      <c r="E100" s="269"/>
      <c r="F100" s="269"/>
      <c r="G100" s="270"/>
      <c r="H100" s="271">
        <f>H99+H98+H97+H96+H94+H93+H92+H91+H90+H89+H88+H87+H85+H84+H83+H82+H81</f>
        <v>16</v>
      </c>
      <c r="I100" s="272"/>
      <c r="J100" s="273"/>
    </row>
    <row r="101" spans="1:10" ht="15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9" ht="15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17" ht="15.75">
      <c r="A103" s="150" t="s">
        <v>65</v>
      </c>
      <c r="B103" s="150"/>
      <c r="C103" s="151" t="s">
        <v>435</v>
      </c>
      <c r="D103" s="152"/>
      <c r="E103" s="152"/>
      <c r="F103" s="152"/>
      <c r="G103" s="152"/>
      <c r="H103" s="152"/>
      <c r="I103" s="152"/>
      <c r="J103" s="152"/>
      <c r="Q103" s="103"/>
    </row>
    <row r="104" spans="1:9" ht="15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.75">
      <c r="A105" s="15"/>
      <c r="C105" s="28"/>
      <c r="D105" s="30">
        <v>16</v>
      </c>
      <c r="E105" s="137" t="s">
        <v>61</v>
      </c>
      <c r="F105" s="153" t="s">
        <v>62</v>
      </c>
      <c r="G105" s="154">
        <f>D105/D106*100</f>
        <v>100</v>
      </c>
      <c r="H105" s="137" t="s">
        <v>63</v>
      </c>
      <c r="I105" s="20"/>
    </row>
    <row r="106" spans="3:9" ht="15.75">
      <c r="C106" s="29"/>
      <c r="D106" s="20">
        <v>16</v>
      </c>
      <c r="E106" s="137"/>
      <c r="F106" s="153"/>
      <c r="G106" s="154"/>
      <c r="H106" s="137"/>
      <c r="I106" s="20"/>
    </row>
    <row r="107" spans="1:9" ht="15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10" ht="22.5" customHeight="1">
      <c r="A108" s="276"/>
      <c r="B108" s="277"/>
      <c r="C108" s="144" t="s">
        <v>142</v>
      </c>
      <c r="D108" s="144"/>
      <c r="E108" s="144"/>
      <c r="F108" s="144"/>
      <c r="G108" s="144"/>
      <c r="H108" s="77">
        <v>1</v>
      </c>
      <c r="I108" s="38"/>
      <c r="J108" s="1"/>
    </row>
    <row r="109" spans="1:9" ht="15.75">
      <c r="A109" s="20"/>
      <c r="B109" s="20"/>
      <c r="C109" s="20"/>
      <c r="D109" s="20"/>
      <c r="E109" s="20"/>
      <c r="F109" s="20"/>
      <c r="G109" s="20"/>
      <c r="H109" s="78" t="s">
        <v>99</v>
      </c>
      <c r="I109" s="20"/>
    </row>
    <row r="110" spans="1:9" ht="16.5" thickBot="1">
      <c r="A110" s="33"/>
      <c r="B110" s="33"/>
      <c r="C110" s="33"/>
      <c r="D110" s="33"/>
      <c r="E110" s="33"/>
      <c r="F110" s="33"/>
      <c r="G110" s="33"/>
      <c r="H110" s="36"/>
      <c r="I110" s="33"/>
    </row>
    <row r="111" spans="1:10" ht="18.75">
      <c r="A111" s="203" t="s">
        <v>305</v>
      </c>
      <c r="B111" s="204"/>
      <c r="C111" s="204"/>
      <c r="D111" s="204"/>
      <c r="E111" s="204"/>
      <c r="F111" s="204"/>
      <c r="G111" s="204"/>
      <c r="H111" s="204"/>
      <c r="I111" s="204"/>
      <c r="J111" s="205"/>
    </row>
    <row r="112" spans="1:10" ht="69.75" customHeight="1" thickBot="1">
      <c r="A112" s="292" t="s">
        <v>453</v>
      </c>
      <c r="B112" s="293"/>
      <c r="C112" s="293"/>
      <c r="D112" s="293"/>
      <c r="E112" s="293"/>
      <c r="F112" s="293"/>
      <c r="G112" s="293"/>
      <c r="H112" s="293"/>
      <c r="I112" s="293"/>
      <c r="J112" s="294"/>
    </row>
    <row r="113" spans="1:10" ht="15.75">
      <c r="A113" s="141" t="s">
        <v>456</v>
      </c>
      <c r="B113" s="141"/>
      <c r="C113" s="141"/>
      <c r="D113" s="141"/>
      <c r="E113" s="141"/>
      <c r="F113" s="141"/>
      <c r="G113" s="141"/>
      <c r="H113" s="141"/>
      <c r="I113" s="141"/>
      <c r="J113" s="141"/>
    </row>
    <row r="117" spans="1:9" ht="18.75">
      <c r="A117" s="7" t="s">
        <v>88</v>
      </c>
      <c r="B117" s="187" t="s">
        <v>89</v>
      </c>
      <c r="C117" s="187"/>
      <c r="D117" s="187"/>
      <c r="E117" s="187"/>
      <c r="F117" s="187"/>
      <c r="G117" s="187"/>
      <c r="H117" s="187"/>
      <c r="I117" s="187"/>
    </row>
    <row r="118" spans="2:9" ht="15.75">
      <c r="B118" s="187"/>
      <c r="C118" s="187"/>
      <c r="D118" s="187"/>
      <c r="E118" s="187"/>
      <c r="F118" s="187"/>
      <c r="G118" s="187"/>
      <c r="H118" s="187"/>
      <c r="I118" s="187"/>
    </row>
    <row r="120" spans="1:10" ht="15.75">
      <c r="A120" s="145" t="s">
        <v>96</v>
      </c>
      <c r="B120" s="145"/>
      <c r="C120" s="145"/>
      <c r="D120" s="145"/>
      <c r="E120" s="145"/>
      <c r="F120" s="145"/>
      <c r="G120" s="145"/>
      <c r="H120" s="145"/>
      <c r="I120" s="264" t="s">
        <v>390</v>
      </c>
      <c r="J120" s="264"/>
    </row>
    <row r="121" spans="9:10" ht="15.75">
      <c r="I121" s="259" t="s">
        <v>97</v>
      </c>
      <c r="J121" s="259"/>
    </row>
    <row r="123" spans="3:8" ht="22.5">
      <c r="C123" s="37" t="s">
        <v>98</v>
      </c>
      <c r="D123" s="37"/>
      <c r="E123" s="37"/>
      <c r="F123" s="37"/>
      <c r="G123" s="37"/>
      <c r="H123" s="79">
        <v>0</v>
      </c>
    </row>
    <row r="124" ht="15.75">
      <c r="H124" s="78" t="s">
        <v>99</v>
      </c>
    </row>
    <row r="127" spans="1:9" ht="18.75">
      <c r="A127" s="7" t="s">
        <v>100</v>
      </c>
      <c r="B127" s="187" t="s">
        <v>101</v>
      </c>
      <c r="C127" s="187"/>
      <c r="D127" s="187"/>
      <c r="E127" s="187"/>
      <c r="F127" s="187"/>
      <c r="G127" s="187"/>
      <c r="H127" s="187"/>
      <c r="I127" s="187"/>
    </row>
    <row r="128" spans="2:9" ht="15.75">
      <c r="B128" s="187"/>
      <c r="C128" s="187"/>
      <c r="D128" s="187"/>
      <c r="E128" s="187"/>
      <c r="F128" s="187"/>
      <c r="G128" s="187"/>
      <c r="H128" s="187"/>
      <c r="I128" s="187"/>
    </row>
    <row r="130" spans="1:5" ht="43.5" customHeight="1">
      <c r="A130" s="40" t="s">
        <v>102</v>
      </c>
      <c r="B130" s="281" t="s">
        <v>427</v>
      </c>
      <c r="C130" s="281"/>
      <c r="D130" s="281"/>
      <c r="E130" s="281"/>
    </row>
    <row r="131" spans="1:10" ht="28.5" customHeight="1">
      <c r="A131" s="151" t="s">
        <v>103</v>
      </c>
      <c r="B131" s="151"/>
      <c r="C131" s="151"/>
      <c r="D131" s="151"/>
      <c r="E131" s="151"/>
      <c r="F131" s="151"/>
      <c r="G131" s="151"/>
      <c r="H131" s="280"/>
      <c r="I131" s="264" t="s">
        <v>387</v>
      </c>
      <c r="J131" s="264"/>
    </row>
    <row r="132" spans="9:10" ht="15.75">
      <c r="I132" s="259" t="s">
        <v>97</v>
      </c>
      <c r="J132" s="259"/>
    </row>
    <row r="133" spans="2:8" ht="22.5">
      <c r="B133" s="76"/>
      <c r="C133" s="37" t="s">
        <v>98</v>
      </c>
      <c r="D133" s="37"/>
      <c r="E133" s="37"/>
      <c r="F133" s="37"/>
      <c r="G133" s="37"/>
      <c r="H133" s="79">
        <v>1</v>
      </c>
    </row>
    <row r="134" ht="15.75">
      <c r="H134" s="78" t="s">
        <v>99</v>
      </c>
    </row>
    <row r="137" spans="1:9" ht="16.5">
      <c r="A137" s="40" t="s">
        <v>105</v>
      </c>
      <c r="B137" s="278" t="s">
        <v>457</v>
      </c>
      <c r="C137" s="278"/>
      <c r="D137" s="278"/>
      <c r="E137" s="278"/>
      <c r="F137" s="278"/>
      <c r="G137" s="278"/>
      <c r="H137" s="278"/>
      <c r="I137" s="278"/>
    </row>
    <row r="138" spans="2:9" ht="48.75" customHeight="1">
      <c r="B138" s="279"/>
      <c r="C138" s="279"/>
      <c r="D138" s="279"/>
      <c r="E138" s="279"/>
      <c r="F138" s="279"/>
      <c r="G138" s="279"/>
      <c r="H138" s="279"/>
      <c r="I138" s="279"/>
    </row>
    <row r="139" spans="1:10" ht="15.75">
      <c r="A139" s="151" t="s">
        <v>103</v>
      </c>
      <c r="B139" s="151"/>
      <c r="C139" s="151"/>
      <c r="D139" s="151"/>
      <c r="E139" s="151"/>
      <c r="F139" s="151"/>
      <c r="G139" s="151"/>
      <c r="H139" s="280"/>
      <c r="I139" s="264" t="s">
        <v>387</v>
      </c>
      <c r="J139" s="264"/>
    </row>
    <row r="140" spans="9:10" ht="15.75">
      <c r="I140" s="259" t="s">
        <v>97</v>
      </c>
      <c r="J140" s="259"/>
    </row>
    <row r="141" spans="3:8" ht="22.5">
      <c r="C141" s="37" t="s">
        <v>98</v>
      </c>
      <c r="D141" s="37"/>
      <c r="E141" s="37"/>
      <c r="F141" s="37"/>
      <c r="G141" s="37"/>
      <c r="H141" s="79">
        <v>1</v>
      </c>
    </row>
    <row r="142" ht="15.75">
      <c r="H142" s="78" t="s">
        <v>99</v>
      </c>
    </row>
    <row r="145" spans="1:9" ht="18.75">
      <c r="A145" s="41" t="s">
        <v>106</v>
      </c>
      <c r="B145" s="181" t="s">
        <v>107</v>
      </c>
      <c r="C145" s="181"/>
      <c r="D145" s="181"/>
      <c r="E145" s="181"/>
      <c r="F145" s="181"/>
      <c r="G145" s="181"/>
      <c r="H145" s="181"/>
      <c r="I145" s="181"/>
    </row>
    <row r="146" spans="2:9" ht="31.5" customHeight="1">
      <c r="B146" s="181"/>
      <c r="C146" s="181"/>
      <c r="D146" s="181"/>
      <c r="E146" s="181"/>
      <c r="F146" s="181"/>
      <c r="G146" s="181"/>
      <c r="H146" s="181"/>
      <c r="I146" s="181"/>
    </row>
    <row r="148" spans="1:9" ht="20.25" customHeight="1">
      <c r="A148" s="7" t="s">
        <v>104</v>
      </c>
      <c r="B148" s="181" t="s">
        <v>108</v>
      </c>
      <c r="C148" s="181"/>
      <c r="D148" s="181"/>
      <c r="E148" s="181"/>
      <c r="F148" s="181"/>
      <c r="G148" s="181"/>
      <c r="H148" s="181"/>
      <c r="I148" s="181"/>
    </row>
    <row r="149" spans="2:9" ht="27" customHeight="1">
      <c r="B149" s="181"/>
      <c r="C149" s="181"/>
      <c r="D149" s="181"/>
      <c r="E149" s="181"/>
      <c r="F149" s="181"/>
      <c r="G149" s="181"/>
      <c r="H149" s="181"/>
      <c r="I149" s="181"/>
    </row>
    <row r="150" spans="2:9" ht="27" customHeight="1">
      <c r="B150" s="25"/>
      <c r="C150" s="25"/>
      <c r="D150" s="25"/>
      <c r="E150" s="25"/>
      <c r="F150" s="25"/>
      <c r="G150" s="25"/>
      <c r="H150" s="25"/>
      <c r="I150" s="25"/>
    </row>
    <row r="151" spans="2:9" ht="15" customHeight="1">
      <c r="B151" s="283" t="s">
        <v>113</v>
      </c>
      <c r="C151" s="283"/>
      <c r="D151" s="283"/>
      <c r="E151" s="283"/>
      <c r="F151" s="283"/>
      <c r="G151" s="283"/>
      <c r="H151" s="283"/>
      <c r="I151" s="283"/>
    </row>
    <row r="152" spans="2:9" ht="7.5" customHeight="1">
      <c r="B152" s="25"/>
      <c r="C152" s="25"/>
      <c r="D152" s="25"/>
      <c r="E152" s="25"/>
      <c r="F152" s="25"/>
      <c r="G152" s="25"/>
      <c r="H152" s="25"/>
      <c r="I152" s="25"/>
    </row>
    <row r="153" spans="2:9" ht="15" customHeight="1">
      <c r="B153" s="263" t="s">
        <v>114</v>
      </c>
      <c r="C153" s="263"/>
      <c r="D153" s="263"/>
      <c r="E153" s="263"/>
      <c r="F153" s="263"/>
      <c r="G153" s="263"/>
      <c r="H153" s="219" t="s">
        <v>391</v>
      </c>
      <c r="I153" s="193"/>
    </row>
    <row r="154" spans="2:9" ht="18.75" customHeight="1">
      <c r="B154" s="263" t="s">
        <v>115</v>
      </c>
      <c r="C154" s="263"/>
      <c r="D154" s="263"/>
      <c r="E154" s="263"/>
      <c r="F154" s="263"/>
      <c r="G154" s="263"/>
      <c r="H154" s="219" t="s">
        <v>392</v>
      </c>
      <c r="I154" s="193"/>
    </row>
    <row r="155" spans="2:9" ht="13.5" customHeight="1">
      <c r="B155" s="263" t="s">
        <v>116</v>
      </c>
      <c r="C155" s="263"/>
      <c r="D155" s="263"/>
      <c r="E155" s="263"/>
      <c r="F155" s="263"/>
      <c r="G155" s="263"/>
      <c r="H155" s="282">
        <v>0.6458333333333334</v>
      </c>
      <c r="I155" s="193"/>
    </row>
    <row r="156" spans="2:9" ht="16.5" customHeight="1">
      <c r="B156" s="263" t="s">
        <v>117</v>
      </c>
      <c r="C156" s="263"/>
      <c r="D156" s="263"/>
      <c r="E156" s="263"/>
      <c r="F156" s="263"/>
      <c r="G156" s="263"/>
      <c r="H156" s="219">
        <v>1</v>
      </c>
      <c r="I156" s="193"/>
    </row>
    <row r="157" spans="2:9" ht="16.5" customHeight="1">
      <c r="B157" s="289" t="s">
        <v>121</v>
      </c>
      <c r="C157" s="289"/>
      <c r="D157" s="289"/>
      <c r="E157" s="289"/>
      <c r="F157" s="289"/>
      <c r="G157" s="289"/>
      <c r="H157" s="219" t="s">
        <v>393</v>
      </c>
      <c r="I157" s="193"/>
    </row>
    <row r="158" spans="2:9" ht="16.5" customHeight="1">
      <c r="B158" s="263" t="s">
        <v>118</v>
      </c>
      <c r="C158" s="263"/>
      <c r="D158" s="263"/>
      <c r="E158" s="263"/>
      <c r="F158" s="263"/>
      <c r="G158" s="263"/>
      <c r="H158" s="219" t="s">
        <v>394</v>
      </c>
      <c r="I158" s="193"/>
    </row>
    <row r="159" spans="2:9" ht="40.5" customHeight="1">
      <c r="B159" s="263" t="s">
        <v>119</v>
      </c>
      <c r="C159" s="263"/>
      <c r="D159" s="263"/>
      <c r="E159" s="263"/>
      <c r="F159" s="263"/>
      <c r="G159" s="263"/>
      <c r="H159" s="285" t="s">
        <v>448</v>
      </c>
      <c r="I159" s="286"/>
    </row>
    <row r="160" spans="2:9" ht="11.25" customHeight="1">
      <c r="B160" s="44"/>
      <c r="C160" s="44"/>
      <c r="D160" s="44"/>
      <c r="E160" s="44"/>
      <c r="F160" s="44"/>
      <c r="G160" s="44"/>
      <c r="H160" s="45"/>
      <c r="I160" s="29"/>
    </row>
    <row r="161" spans="2:9" ht="23.25" customHeight="1">
      <c r="B161" s="290" t="s">
        <v>122</v>
      </c>
      <c r="C161" s="291"/>
      <c r="D161" s="145"/>
      <c r="E161" s="44"/>
      <c r="F161" s="44"/>
      <c r="G161" s="44"/>
      <c r="H161" s="45"/>
      <c r="I161" s="29"/>
    </row>
    <row r="162" spans="1:9" ht="15.75">
      <c r="A162" s="145" t="s">
        <v>111</v>
      </c>
      <c r="B162" s="145"/>
      <c r="C162" s="145"/>
      <c r="D162" s="145"/>
      <c r="E162" s="145"/>
      <c r="F162" s="145"/>
      <c r="G162" s="145"/>
      <c r="H162" s="264">
        <v>1</v>
      </c>
      <c r="I162" s="264"/>
    </row>
    <row r="163" spans="1:9" ht="9.75" customHeight="1">
      <c r="A163" s="26"/>
      <c r="B163" s="26"/>
      <c r="C163" s="26"/>
      <c r="D163" s="26"/>
      <c r="E163" s="26"/>
      <c r="F163" s="26"/>
      <c r="G163" s="26"/>
      <c r="H163" s="259" t="s">
        <v>109</v>
      </c>
      <c r="I163" s="259"/>
    </row>
    <row r="164" spans="3:7" ht="18.75">
      <c r="C164" s="288" t="s">
        <v>110</v>
      </c>
      <c r="D164" s="288"/>
      <c r="E164" s="288"/>
      <c r="G164" s="43">
        <v>0.5</v>
      </c>
    </row>
    <row r="165" ht="10.5" customHeight="1">
      <c r="G165" s="42" t="s">
        <v>99</v>
      </c>
    </row>
    <row r="166" spans="1:9" ht="15.75">
      <c r="A166" s="284" t="s">
        <v>363</v>
      </c>
      <c r="B166" s="284"/>
      <c r="C166" s="284"/>
      <c r="D166" s="284"/>
      <c r="E166" s="284"/>
      <c r="F166" s="284"/>
      <c r="G166" s="284"/>
      <c r="H166" s="284"/>
      <c r="I166" s="284"/>
    </row>
    <row r="168" spans="1:7" ht="36" customHeight="1">
      <c r="A168" s="151" t="s">
        <v>112</v>
      </c>
      <c r="B168" s="151"/>
      <c r="C168" s="151"/>
      <c r="D168" s="151"/>
      <c r="E168" s="151"/>
      <c r="F168" s="26"/>
      <c r="G168" s="43">
        <v>0.5</v>
      </c>
    </row>
    <row r="169" ht="11.25" customHeight="1">
      <c r="G169" s="42" t="s">
        <v>99</v>
      </c>
    </row>
    <row r="171" spans="2:7" ht="22.5">
      <c r="B171" s="37" t="s">
        <v>98</v>
      </c>
      <c r="C171" s="37"/>
      <c r="D171" s="37"/>
      <c r="E171" s="37"/>
      <c r="F171" s="37"/>
      <c r="G171" s="79">
        <v>1</v>
      </c>
    </row>
    <row r="172" ht="11.25" customHeight="1">
      <c r="G172" s="80" t="s">
        <v>99</v>
      </c>
    </row>
    <row r="173" ht="11.25" customHeight="1" thickBot="1">
      <c r="G173" s="42"/>
    </row>
    <row r="174" spans="1:10" ht="21.75" customHeight="1">
      <c r="A174" s="203" t="s">
        <v>129</v>
      </c>
      <c r="B174" s="204"/>
      <c r="C174" s="204"/>
      <c r="D174" s="204"/>
      <c r="E174" s="204"/>
      <c r="F174" s="204"/>
      <c r="G174" s="204"/>
      <c r="H174" s="204"/>
      <c r="I174" s="204"/>
      <c r="J174" s="205"/>
    </row>
    <row r="175" spans="1:10" ht="72" customHeight="1" thickBot="1">
      <c r="A175" s="169" t="s">
        <v>449</v>
      </c>
      <c r="B175" s="170"/>
      <c r="C175" s="170"/>
      <c r="D175" s="170"/>
      <c r="E175" s="170"/>
      <c r="F175" s="170"/>
      <c r="G175" s="170"/>
      <c r="H175" s="170"/>
      <c r="I175" s="170"/>
      <c r="J175" s="171"/>
    </row>
    <row r="176" spans="1:10" ht="24" customHeight="1">
      <c r="A176" s="141" t="s">
        <v>362</v>
      </c>
      <c r="B176" s="141"/>
      <c r="C176" s="141"/>
      <c r="D176" s="141"/>
      <c r="E176" s="141"/>
      <c r="F176" s="141"/>
      <c r="G176" s="141"/>
      <c r="H176" s="141"/>
      <c r="I176" s="141"/>
      <c r="J176" s="141"/>
    </row>
    <row r="178" spans="1:9" ht="18.75">
      <c r="A178" s="7" t="s">
        <v>123</v>
      </c>
      <c r="B178" s="181" t="s">
        <v>124</v>
      </c>
      <c r="C178" s="181"/>
      <c r="D178" s="181"/>
      <c r="E178" s="181"/>
      <c r="F178" s="181"/>
      <c r="G178" s="181"/>
      <c r="H178" s="181"/>
      <c r="I178" s="181"/>
    </row>
    <row r="179" spans="2:9" ht="15.75">
      <c r="B179" s="181"/>
      <c r="C179" s="181"/>
      <c r="D179" s="181"/>
      <c r="E179" s="181"/>
      <c r="F179" s="181"/>
      <c r="G179" s="181"/>
      <c r="H179" s="181"/>
      <c r="I179" s="181"/>
    </row>
    <row r="180" spans="2:9" ht="31.5" customHeight="1">
      <c r="B180" s="181"/>
      <c r="C180" s="181"/>
      <c r="D180" s="181"/>
      <c r="E180" s="181"/>
      <c r="F180" s="181"/>
      <c r="G180" s="181"/>
      <c r="H180" s="181"/>
      <c r="I180" s="181"/>
    </row>
    <row r="181" ht="9" customHeight="1"/>
    <row r="182" spans="2:9" ht="15.75">
      <c r="B182" s="283" t="s">
        <v>113</v>
      </c>
      <c r="C182" s="283"/>
      <c r="D182" s="283"/>
      <c r="E182" s="283"/>
      <c r="F182" s="283"/>
      <c r="G182" s="283"/>
      <c r="H182" s="283"/>
      <c r="I182" s="283"/>
    </row>
    <row r="183" spans="2:9" ht="4.5" customHeight="1">
      <c r="B183" s="25"/>
      <c r="C183" s="25"/>
      <c r="D183" s="25"/>
      <c r="E183" s="25"/>
      <c r="F183" s="25"/>
      <c r="G183" s="25"/>
      <c r="H183" s="25"/>
      <c r="I183" s="25"/>
    </row>
    <row r="184" spans="2:9" ht="15.75">
      <c r="B184" s="263" t="s">
        <v>125</v>
      </c>
      <c r="C184" s="263"/>
      <c r="D184" s="263"/>
      <c r="E184" s="263"/>
      <c r="F184" s="263"/>
      <c r="G184" s="263"/>
      <c r="H184" s="219" t="s">
        <v>395</v>
      </c>
      <c r="I184" s="193"/>
    </row>
    <row r="185" spans="2:9" ht="42" customHeight="1">
      <c r="B185" s="263" t="s">
        <v>126</v>
      </c>
      <c r="C185" s="263"/>
      <c r="D185" s="263"/>
      <c r="E185" s="263"/>
      <c r="F185" s="263"/>
      <c r="G185" s="263"/>
      <c r="H185" s="219" t="s">
        <v>419</v>
      </c>
      <c r="I185" s="193"/>
    </row>
    <row r="186" spans="2:9" ht="15.75">
      <c r="B186" s="263" t="s">
        <v>127</v>
      </c>
      <c r="C186" s="263"/>
      <c r="D186" s="263"/>
      <c r="E186" s="263"/>
      <c r="F186" s="263"/>
      <c r="G186" s="263"/>
      <c r="H186" s="219" t="s">
        <v>396</v>
      </c>
      <c r="I186" s="193"/>
    </row>
    <row r="187" spans="2:9" ht="15.75">
      <c r="B187" s="289" t="s">
        <v>128</v>
      </c>
      <c r="C187" s="289"/>
      <c r="D187" s="289"/>
      <c r="E187" s="289"/>
      <c r="F187" s="289"/>
      <c r="G187" s="289"/>
      <c r="H187" s="219" t="s">
        <v>394</v>
      </c>
      <c r="I187" s="193"/>
    </row>
    <row r="188" spans="2:9" ht="15.75">
      <c r="B188" s="263" t="s">
        <v>119</v>
      </c>
      <c r="C188" s="263"/>
      <c r="D188" s="263"/>
      <c r="E188" s="263"/>
      <c r="F188" s="263"/>
      <c r="G188" s="263"/>
      <c r="H188" s="219">
        <v>1</v>
      </c>
      <c r="I188" s="193"/>
    </row>
    <row r="189" spans="2:9" ht="15.75">
      <c r="B189" s="263" t="s">
        <v>120</v>
      </c>
      <c r="C189" s="263"/>
      <c r="D189" s="263"/>
      <c r="E189" s="263"/>
      <c r="F189" s="263"/>
      <c r="G189" s="263"/>
      <c r="H189" s="219" t="s">
        <v>397</v>
      </c>
      <c r="I189" s="193"/>
    </row>
    <row r="190" spans="2:9" ht="15.75">
      <c r="B190" s="44"/>
      <c r="C190" s="44"/>
      <c r="D190" s="44"/>
      <c r="E190" s="44"/>
      <c r="F190" s="44"/>
      <c r="G190" s="44"/>
      <c r="H190" s="45"/>
      <c r="I190" s="29"/>
    </row>
    <row r="191" spans="2:9" ht="15.75">
      <c r="B191" s="290" t="s">
        <v>122</v>
      </c>
      <c r="C191" s="291"/>
      <c r="D191" s="44"/>
      <c r="E191" s="44"/>
      <c r="F191" s="44"/>
      <c r="G191" s="44"/>
      <c r="H191" s="45"/>
      <c r="I191" s="29"/>
    </row>
    <row r="193" spans="1:9" ht="15.75">
      <c r="A193" s="145" t="s">
        <v>458</v>
      </c>
      <c r="B193" s="145"/>
      <c r="C193" s="145"/>
      <c r="D193" s="145"/>
      <c r="E193" s="145"/>
      <c r="F193" s="145"/>
      <c r="G193" s="145"/>
      <c r="H193" s="264" t="s">
        <v>396</v>
      </c>
      <c r="I193" s="264"/>
    </row>
    <row r="194" spans="1:9" ht="15.75">
      <c r="A194" s="26"/>
      <c r="B194" s="26"/>
      <c r="C194" s="26"/>
      <c r="D194" s="26"/>
      <c r="E194" s="26"/>
      <c r="F194" s="26"/>
      <c r="G194" s="26"/>
      <c r="H194" s="259" t="s">
        <v>130</v>
      </c>
      <c r="I194" s="259"/>
    </row>
    <row r="195" spans="3:7" ht="18.75">
      <c r="C195" s="288" t="s">
        <v>110</v>
      </c>
      <c r="D195" s="288"/>
      <c r="E195" s="288"/>
      <c r="G195" s="43">
        <v>0.5</v>
      </c>
    </row>
    <row r="196" ht="15.75">
      <c r="G196" s="42" t="s">
        <v>99</v>
      </c>
    </row>
    <row r="197" ht="8.25" customHeight="1"/>
    <row r="198" spans="1:7" ht="18.75">
      <c r="A198" s="145" t="s">
        <v>131</v>
      </c>
      <c r="B198" s="145"/>
      <c r="C198" s="145"/>
      <c r="D198" s="145"/>
      <c r="E198" s="145"/>
      <c r="F198" s="26"/>
      <c r="G198" s="43">
        <v>0.5</v>
      </c>
    </row>
    <row r="199" ht="15.75">
      <c r="G199" s="42" t="s">
        <v>99</v>
      </c>
    </row>
    <row r="201" spans="2:7" ht="22.5">
      <c r="B201" s="37" t="s">
        <v>98</v>
      </c>
      <c r="C201" s="37"/>
      <c r="D201" s="37"/>
      <c r="E201" s="37"/>
      <c r="F201" s="37"/>
      <c r="G201" s="79">
        <v>1</v>
      </c>
    </row>
    <row r="202" ht="15.75">
      <c r="G202" s="80" t="s">
        <v>99</v>
      </c>
    </row>
    <row r="203" ht="16.5" thickBot="1">
      <c r="G203" s="42"/>
    </row>
    <row r="204" spans="1:10" ht="18.75">
      <c r="A204" s="203" t="s">
        <v>143</v>
      </c>
      <c r="B204" s="204"/>
      <c r="C204" s="204"/>
      <c r="D204" s="204"/>
      <c r="E204" s="204"/>
      <c r="F204" s="204"/>
      <c r="G204" s="204"/>
      <c r="H204" s="204"/>
      <c r="I204" s="204"/>
      <c r="J204" s="205"/>
    </row>
    <row r="205" spans="1:10" ht="59.25" customHeight="1">
      <c r="A205" s="169" t="s">
        <v>450</v>
      </c>
      <c r="B205" s="170"/>
      <c r="C205" s="170"/>
      <c r="D205" s="170"/>
      <c r="E205" s="170"/>
      <c r="F205" s="170"/>
      <c r="G205" s="170"/>
      <c r="H205" s="170"/>
      <c r="I205" s="170"/>
      <c r="J205" s="171"/>
    </row>
    <row r="206" spans="1:10" ht="15.75">
      <c r="A206" s="243" t="s">
        <v>364</v>
      </c>
      <c r="B206" s="243"/>
      <c r="C206" s="243"/>
      <c r="D206" s="243"/>
      <c r="E206" s="243"/>
      <c r="F206" s="243"/>
      <c r="G206" s="243"/>
      <c r="H206" s="243"/>
      <c r="I206" s="243"/>
      <c r="J206" s="243"/>
    </row>
    <row r="208" spans="1:9" ht="18.75">
      <c r="A208" s="7" t="s">
        <v>132</v>
      </c>
      <c r="B208" s="181" t="s">
        <v>133</v>
      </c>
      <c r="C208" s="181"/>
      <c r="D208" s="181"/>
      <c r="E208" s="181"/>
      <c r="F208" s="181"/>
      <c r="G208" s="181"/>
      <c r="H208" s="181"/>
      <c r="I208" s="181"/>
    </row>
    <row r="209" spans="2:9" ht="15.75">
      <c r="B209" s="181"/>
      <c r="C209" s="181"/>
      <c r="D209" s="181"/>
      <c r="E209" s="181"/>
      <c r="F209" s="181"/>
      <c r="G209" s="181"/>
      <c r="H209" s="181"/>
      <c r="I209" s="181"/>
    </row>
    <row r="210" ht="5.25" customHeight="1"/>
    <row r="211" spans="1:9" ht="18.75">
      <c r="A211" s="7" t="s">
        <v>134</v>
      </c>
      <c r="B211" s="181" t="s">
        <v>135</v>
      </c>
      <c r="C211" s="181"/>
      <c r="D211" s="181"/>
      <c r="E211" s="181"/>
      <c r="F211" s="181"/>
      <c r="G211" s="181"/>
      <c r="H211" s="181"/>
      <c r="I211" s="181"/>
    </row>
    <row r="212" ht="5.25" customHeight="1"/>
    <row r="213" spans="1:10" ht="15.75">
      <c r="A213" s="151" t="s">
        <v>428</v>
      </c>
      <c r="B213" s="151"/>
      <c r="C213" s="151"/>
      <c r="D213" s="151"/>
      <c r="E213" s="151"/>
      <c r="F213" s="151"/>
      <c r="G213" s="151"/>
      <c r="H213" s="274"/>
      <c r="I213" s="274"/>
      <c r="J213" s="274"/>
    </row>
    <row r="214" spans="1:10" ht="15.75">
      <c r="A214" s="274"/>
      <c r="B214" s="274"/>
      <c r="C214" s="274"/>
      <c r="D214" s="274"/>
      <c r="E214" s="274"/>
      <c r="F214" s="274"/>
      <c r="G214" s="274"/>
      <c r="H214" s="274"/>
      <c r="I214" s="274"/>
      <c r="J214" s="274"/>
    </row>
    <row r="215" spans="3:8" ht="22.5">
      <c r="C215" s="37" t="s">
        <v>98</v>
      </c>
      <c r="D215" s="37"/>
      <c r="E215" s="37"/>
      <c r="F215" s="37"/>
      <c r="G215" s="37"/>
      <c r="H215" s="79">
        <v>1</v>
      </c>
    </row>
    <row r="216" ht="15.75">
      <c r="H216" s="78" t="s">
        <v>99</v>
      </c>
    </row>
    <row r="218" spans="1:8" ht="18.75">
      <c r="A218" s="7" t="s">
        <v>136</v>
      </c>
      <c r="B218" s="181" t="s">
        <v>137</v>
      </c>
      <c r="C218" s="181"/>
      <c r="D218" s="181"/>
      <c r="E218" s="181"/>
      <c r="F218" s="181"/>
      <c r="G218" s="181"/>
      <c r="H218" s="181"/>
    </row>
    <row r="219" spans="2:8" ht="15.75">
      <c r="B219" s="287"/>
      <c r="C219" s="287"/>
      <c r="D219" s="287"/>
      <c r="E219" s="287"/>
      <c r="F219" s="287"/>
      <c r="G219" s="287"/>
      <c r="H219" s="287"/>
    </row>
    <row r="220" ht="7.5" customHeight="1"/>
    <row r="221" spans="1:10" ht="15.75">
      <c r="A221" s="151" t="s">
        <v>429</v>
      </c>
      <c r="B221" s="151"/>
      <c r="C221" s="151"/>
      <c r="D221" s="151"/>
      <c r="E221" s="151"/>
      <c r="F221" s="151"/>
      <c r="G221" s="151"/>
      <c r="H221" s="274"/>
      <c r="I221" s="264" t="s">
        <v>387</v>
      </c>
      <c r="J221" s="264"/>
    </row>
    <row r="222" spans="1:10" ht="21" customHeight="1">
      <c r="A222" s="274"/>
      <c r="B222" s="274"/>
      <c r="C222" s="274"/>
      <c r="D222" s="274"/>
      <c r="E222" s="274"/>
      <c r="F222" s="274"/>
      <c r="G222" s="274"/>
      <c r="H222" s="274"/>
      <c r="I222" s="259" t="s">
        <v>97</v>
      </c>
      <c r="J222" s="259"/>
    </row>
    <row r="224" spans="3:8" ht="22.5">
      <c r="C224" s="37" t="s">
        <v>98</v>
      </c>
      <c r="D224" s="37"/>
      <c r="E224" s="37"/>
      <c r="F224" s="37"/>
      <c r="G224" s="37"/>
      <c r="H224" s="79">
        <v>1</v>
      </c>
    </row>
    <row r="225" ht="15.75">
      <c r="H225" s="78" t="s">
        <v>99</v>
      </c>
    </row>
    <row r="228" spans="1:8" ht="18.75">
      <c r="A228" s="7" t="s">
        <v>138</v>
      </c>
      <c r="B228" s="181" t="s">
        <v>139</v>
      </c>
      <c r="C228" s="181"/>
      <c r="D228" s="181"/>
      <c r="E228" s="181"/>
      <c r="F228" s="181"/>
      <c r="G228" s="181"/>
      <c r="H228" s="181"/>
    </row>
    <row r="229" spans="1:8" ht="18.75">
      <c r="A229" s="7"/>
      <c r="B229" s="181"/>
      <c r="C229" s="181"/>
      <c r="D229" s="181"/>
      <c r="E229" s="181"/>
      <c r="F229" s="181"/>
      <c r="G229" s="181"/>
      <c r="H229" s="181"/>
    </row>
    <row r="230" ht="4.5" customHeight="1">
      <c r="A230" s="7"/>
    </row>
    <row r="231" spans="1:8" ht="18.75">
      <c r="A231" s="7" t="s">
        <v>140</v>
      </c>
      <c r="B231" s="265" t="s">
        <v>141</v>
      </c>
      <c r="C231" s="265"/>
      <c r="D231" s="265"/>
      <c r="E231" s="265"/>
      <c r="F231" s="265"/>
      <c r="G231" s="265"/>
      <c r="H231" s="265"/>
    </row>
    <row r="232" spans="2:8" ht="15.75">
      <c r="B232" s="265"/>
      <c r="C232" s="265"/>
      <c r="D232" s="265"/>
      <c r="E232" s="265"/>
      <c r="F232" s="265"/>
      <c r="G232" s="265"/>
      <c r="H232" s="265"/>
    </row>
    <row r="234" spans="1:10" ht="15.75">
      <c r="A234" s="145" t="s">
        <v>459</v>
      </c>
      <c r="B234" s="145"/>
      <c r="C234" s="145"/>
      <c r="D234" s="145"/>
      <c r="E234" s="145"/>
      <c r="F234" s="145"/>
      <c r="G234" s="145"/>
      <c r="I234" s="264" t="s">
        <v>387</v>
      </c>
      <c r="J234" s="264"/>
    </row>
    <row r="235" spans="1:10" ht="47.25" customHeight="1">
      <c r="A235" s="145"/>
      <c r="B235" s="145"/>
      <c r="C235" s="145"/>
      <c r="D235" s="145"/>
      <c r="E235" s="145"/>
      <c r="F235" s="145"/>
      <c r="G235" s="145"/>
      <c r="I235" s="259" t="s">
        <v>97</v>
      </c>
      <c r="J235" s="259"/>
    </row>
    <row r="237" spans="3:8" ht="22.5" customHeight="1">
      <c r="C237" s="144" t="s">
        <v>142</v>
      </c>
      <c r="D237" s="144"/>
      <c r="E237" s="144"/>
      <c r="F237" s="144"/>
      <c r="G237" s="144"/>
      <c r="H237" s="79">
        <v>1</v>
      </c>
    </row>
    <row r="238" ht="15.75">
      <c r="H238" s="80" t="s">
        <v>99</v>
      </c>
    </row>
    <row r="239" ht="16.5" thickBot="1">
      <c r="H239" s="42"/>
    </row>
    <row r="240" spans="1:10" ht="18.75">
      <c r="A240" s="203" t="s">
        <v>144</v>
      </c>
      <c r="B240" s="204"/>
      <c r="C240" s="204"/>
      <c r="D240" s="204"/>
      <c r="E240" s="204"/>
      <c r="F240" s="204"/>
      <c r="G240" s="204"/>
      <c r="H240" s="204"/>
      <c r="I240" s="204"/>
      <c r="J240" s="205"/>
    </row>
    <row r="241" spans="1:10" ht="58.5" customHeight="1">
      <c r="A241" s="165" t="s">
        <v>388</v>
      </c>
      <c r="B241" s="166"/>
      <c r="C241" s="166"/>
      <c r="D241" s="166"/>
      <c r="E241" s="166"/>
      <c r="F241" s="166"/>
      <c r="G241" s="166"/>
      <c r="H241" s="166"/>
      <c r="I241" s="166"/>
      <c r="J241" s="167"/>
    </row>
    <row r="242" spans="1:10" ht="25.5" customHeight="1">
      <c r="A242" s="243" t="s">
        <v>360</v>
      </c>
      <c r="B242" s="243"/>
      <c r="C242" s="243"/>
      <c r="D242" s="243"/>
      <c r="E242" s="243"/>
      <c r="F242" s="243"/>
      <c r="G242" s="243"/>
      <c r="H242" s="243"/>
      <c r="I242" s="243"/>
      <c r="J242" s="243"/>
    </row>
    <row r="245" spans="1:9" ht="33.75" customHeight="1">
      <c r="A245" s="7" t="s">
        <v>145</v>
      </c>
      <c r="B245" s="187" t="s">
        <v>146</v>
      </c>
      <c r="C245" s="187"/>
      <c r="D245" s="187"/>
      <c r="E245" s="187"/>
      <c r="F245" s="187"/>
      <c r="G245" s="187"/>
      <c r="H245" s="187"/>
      <c r="I245" s="187"/>
    </row>
    <row r="247" spans="1:10" ht="15.75" customHeight="1">
      <c r="A247" s="295" t="s">
        <v>460</v>
      </c>
      <c r="B247" s="295"/>
      <c r="C247" s="295"/>
      <c r="D247" s="295"/>
      <c r="E247" s="295"/>
      <c r="F247" s="295"/>
      <c r="G247" s="295"/>
      <c r="I247" s="264" t="s">
        <v>387</v>
      </c>
      <c r="J247" s="264"/>
    </row>
    <row r="248" spans="1:10" ht="36.75" customHeight="1">
      <c r="A248" s="295"/>
      <c r="B248" s="295"/>
      <c r="C248" s="295"/>
      <c r="D248" s="295"/>
      <c r="E248" s="295"/>
      <c r="F248" s="295"/>
      <c r="G248" s="295"/>
      <c r="I248" s="259" t="s">
        <v>97</v>
      </c>
      <c r="J248" s="259"/>
    </row>
    <row r="250" spans="3:8" ht="22.5">
      <c r="C250" s="144" t="s">
        <v>142</v>
      </c>
      <c r="D250" s="144"/>
      <c r="E250" s="144"/>
      <c r="F250" s="144"/>
      <c r="G250" s="144"/>
      <c r="H250" s="79">
        <v>1</v>
      </c>
    </row>
    <row r="251" ht="15.75">
      <c r="H251" s="80" t="s">
        <v>99</v>
      </c>
    </row>
    <row r="252" ht="16.5" thickBot="1">
      <c r="H252" s="42"/>
    </row>
    <row r="253" spans="1:10" ht="18.75">
      <c r="A253" s="203" t="s">
        <v>144</v>
      </c>
      <c r="B253" s="204"/>
      <c r="C253" s="204"/>
      <c r="D253" s="204"/>
      <c r="E253" s="204"/>
      <c r="F253" s="204"/>
      <c r="G253" s="204"/>
      <c r="H253" s="204"/>
      <c r="I253" s="204"/>
      <c r="J253" s="205"/>
    </row>
    <row r="254" spans="1:10" ht="64.5" customHeight="1">
      <c r="A254" s="165" t="s">
        <v>388</v>
      </c>
      <c r="B254" s="166"/>
      <c r="C254" s="166"/>
      <c r="D254" s="166"/>
      <c r="E254" s="166"/>
      <c r="F254" s="166"/>
      <c r="G254" s="166"/>
      <c r="H254" s="166"/>
      <c r="I254" s="166"/>
      <c r="J254" s="167"/>
    </row>
    <row r="255" spans="1:10" ht="15.75">
      <c r="A255" s="243" t="s">
        <v>361</v>
      </c>
      <c r="B255" s="243"/>
      <c r="C255" s="243"/>
      <c r="D255" s="243"/>
      <c r="E255" s="243"/>
      <c r="F255" s="243"/>
      <c r="G255" s="243"/>
      <c r="H255" s="243"/>
      <c r="I255" s="243"/>
      <c r="J255" s="243"/>
    </row>
    <row r="258" spans="1:10" ht="37.5" customHeight="1">
      <c r="A258" s="180" t="s">
        <v>162</v>
      </c>
      <c r="B258" s="180"/>
      <c r="C258" s="180"/>
      <c r="D258" s="180"/>
      <c r="E258" s="180"/>
      <c r="F258" s="180"/>
      <c r="G258" s="180"/>
      <c r="H258" s="180"/>
      <c r="I258" s="180"/>
      <c r="J258" s="180"/>
    </row>
    <row r="260" spans="1:9" ht="18.75">
      <c r="A260" s="7" t="s">
        <v>165</v>
      </c>
      <c r="B260" s="181" t="s">
        <v>166</v>
      </c>
      <c r="C260" s="181"/>
      <c r="D260" s="181"/>
      <c r="E260" s="181"/>
      <c r="F260" s="181"/>
      <c r="G260" s="181"/>
      <c r="H260" s="181"/>
      <c r="I260" s="181"/>
    </row>
    <row r="261" spans="2:9" ht="15.75">
      <c r="B261" s="181"/>
      <c r="C261" s="181"/>
      <c r="D261" s="181"/>
      <c r="E261" s="181"/>
      <c r="F261" s="181"/>
      <c r="G261" s="181"/>
      <c r="H261" s="181"/>
      <c r="I261" s="181"/>
    </row>
    <row r="262" spans="2:9" ht="32.25" customHeight="1">
      <c r="B262" s="181"/>
      <c r="C262" s="181"/>
      <c r="D262" s="181"/>
      <c r="E262" s="181"/>
      <c r="F262" s="181"/>
      <c r="G262" s="181"/>
      <c r="H262" s="181"/>
      <c r="I262" s="181"/>
    </row>
    <row r="264" spans="1:10" ht="16.5" customHeight="1">
      <c r="A264" s="229" t="s">
        <v>366</v>
      </c>
      <c r="B264" s="229"/>
      <c r="C264" s="229"/>
      <c r="D264" s="229"/>
      <c r="E264" s="229"/>
      <c r="F264" s="229"/>
      <c r="G264" s="229"/>
      <c r="H264" s="229"/>
      <c r="I264" s="229"/>
      <c r="J264" s="229"/>
    </row>
    <row r="265" spans="1:10" ht="16.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</row>
    <row r="266" spans="1:10" ht="16.5" customHeight="1">
      <c r="A266" s="133" t="s">
        <v>202</v>
      </c>
      <c r="B266" s="133"/>
      <c r="C266" s="133"/>
      <c r="D266" s="133"/>
      <c r="E266" s="23"/>
      <c r="F266" s="23"/>
      <c r="G266" s="23"/>
      <c r="H266" s="23"/>
      <c r="I266" s="23"/>
      <c r="J266" s="23"/>
    </row>
    <row r="267" spans="1:10" ht="16.5" customHeight="1">
      <c r="A267" s="133" t="s">
        <v>201</v>
      </c>
      <c r="B267" s="133"/>
      <c r="C267" s="133"/>
      <c r="D267" s="133"/>
      <c r="E267" s="23"/>
      <c r="F267" s="23"/>
      <c r="G267" s="23"/>
      <c r="H267" s="23"/>
      <c r="I267" s="23"/>
      <c r="J267" s="23"/>
    </row>
    <row r="269" spans="1:10" ht="70.5" customHeight="1">
      <c r="A269" s="217" t="s">
        <v>167</v>
      </c>
      <c r="B269" s="247"/>
      <c r="C269" s="248"/>
      <c r="D269" s="53" t="s">
        <v>168</v>
      </c>
      <c r="E269" s="53" t="s">
        <v>169</v>
      </c>
      <c r="F269" s="250" t="s">
        <v>170</v>
      </c>
      <c r="G269" s="219"/>
      <c r="H269" s="53" t="s">
        <v>200</v>
      </c>
      <c r="I269" s="53" t="s">
        <v>171</v>
      </c>
      <c r="J269" s="53" t="s">
        <v>14</v>
      </c>
    </row>
    <row r="270" spans="1:10" ht="15.75">
      <c r="A270" s="252" t="s">
        <v>172</v>
      </c>
      <c r="B270" s="253"/>
      <c r="C270" s="253"/>
      <c r="D270" s="253"/>
      <c r="E270" s="253"/>
      <c r="F270" s="253"/>
      <c r="G270" s="253"/>
      <c r="H270" s="253"/>
      <c r="I270" s="253"/>
      <c r="J270" s="254"/>
    </row>
    <row r="271" spans="1:10" ht="34.5" customHeight="1">
      <c r="A271" s="244" t="s">
        <v>173</v>
      </c>
      <c r="B271" s="245"/>
      <c r="C271" s="246"/>
      <c r="D271" s="106" t="s">
        <v>174</v>
      </c>
      <c r="E271" s="106" t="s">
        <v>175</v>
      </c>
      <c r="F271" s="251">
        <v>1.2</v>
      </c>
      <c r="G271" s="158"/>
      <c r="H271" s="113" t="s">
        <v>398</v>
      </c>
      <c r="I271" s="114"/>
      <c r="J271" s="112">
        <v>1</v>
      </c>
    </row>
    <row r="272" spans="1:10" ht="29.25" customHeight="1">
      <c r="A272" s="244" t="s">
        <v>176</v>
      </c>
      <c r="B272" s="245"/>
      <c r="C272" s="246"/>
      <c r="D272" s="106"/>
      <c r="E272" s="106" t="s">
        <v>177</v>
      </c>
      <c r="F272" s="257" t="s">
        <v>401</v>
      </c>
      <c r="G272" s="248"/>
      <c r="H272" s="132" t="s">
        <v>398</v>
      </c>
      <c r="I272" s="114"/>
      <c r="J272" s="112">
        <v>1</v>
      </c>
    </row>
    <row r="273" spans="1:10" ht="15" customHeight="1">
      <c r="A273" s="258" t="s">
        <v>178</v>
      </c>
      <c r="B273" s="258"/>
      <c r="C273" s="258"/>
      <c r="D273" s="258"/>
      <c r="E273" s="258"/>
      <c r="F273" s="258"/>
      <c r="G273" s="258"/>
      <c r="H273" s="258"/>
      <c r="I273" s="258"/>
      <c r="J273" s="258"/>
    </row>
    <row r="274" spans="1:10" ht="29.25" customHeight="1">
      <c r="A274" s="231" t="s">
        <v>189</v>
      </c>
      <c r="B274" s="232"/>
      <c r="C274" s="233"/>
      <c r="D274" s="57" t="s">
        <v>179</v>
      </c>
      <c r="E274" s="58" t="s">
        <v>180</v>
      </c>
      <c r="F274" s="155">
        <v>4.3</v>
      </c>
      <c r="G274" s="156"/>
      <c r="H274" s="113" t="s">
        <v>398</v>
      </c>
      <c r="I274" s="114"/>
      <c r="J274" s="112">
        <v>1</v>
      </c>
    </row>
    <row r="275" spans="1:10" ht="27.75" customHeight="1">
      <c r="A275" s="231" t="s">
        <v>190</v>
      </c>
      <c r="B275" s="237"/>
      <c r="C275" s="238"/>
      <c r="D275" s="57" t="s">
        <v>181</v>
      </c>
      <c r="E275" s="58" t="s">
        <v>177</v>
      </c>
      <c r="F275" s="155" t="s">
        <v>394</v>
      </c>
      <c r="G275" s="156"/>
      <c r="H275" s="113" t="s">
        <v>399</v>
      </c>
      <c r="I275" s="114"/>
      <c r="J275" s="112">
        <v>0</v>
      </c>
    </row>
    <row r="276" spans="1:10" ht="45" customHeight="1">
      <c r="A276" s="239" t="s">
        <v>191</v>
      </c>
      <c r="B276" s="240"/>
      <c r="C276" s="241"/>
      <c r="D276" s="57" t="s">
        <v>182</v>
      </c>
      <c r="E276" s="58" t="s">
        <v>177</v>
      </c>
      <c r="F276" s="157" t="s">
        <v>401</v>
      </c>
      <c r="G276" s="158"/>
      <c r="H276" s="120" t="s">
        <v>398</v>
      </c>
      <c r="I276" s="114"/>
      <c r="J276" s="112">
        <v>1</v>
      </c>
    </row>
    <row r="277" spans="1:10" ht="114.75" customHeight="1">
      <c r="A277" s="242" t="s">
        <v>192</v>
      </c>
      <c r="B277" s="235"/>
      <c r="C277" s="236"/>
      <c r="D277" s="57" t="s">
        <v>183</v>
      </c>
      <c r="E277" s="58" t="s">
        <v>177</v>
      </c>
      <c r="F277" s="157" t="s">
        <v>394</v>
      </c>
      <c r="G277" s="158"/>
      <c r="H277" s="113"/>
      <c r="I277" s="131" t="s">
        <v>470</v>
      </c>
      <c r="J277" s="112"/>
    </row>
    <row r="278" spans="1:10" ht="24" customHeight="1">
      <c r="A278" s="234" t="s">
        <v>193</v>
      </c>
      <c r="B278" s="235"/>
      <c r="C278" s="236"/>
      <c r="D278" s="162" t="s">
        <v>179</v>
      </c>
      <c r="E278" s="58" t="s">
        <v>185</v>
      </c>
      <c r="F278" s="155">
        <v>0.52</v>
      </c>
      <c r="G278" s="156"/>
      <c r="H278" s="113" t="s">
        <v>398</v>
      </c>
      <c r="I278" s="114"/>
      <c r="J278" s="112">
        <v>1</v>
      </c>
    </row>
    <row r="279" spans="1:10" ht="15.75">
      <c r="A279" s="231" t="s">
        <v>194</v>
      </c>
      <c r="B279" s="237"/>
      <c r="C279" s="238"/>
      <c r="D279" s="162"/>
      <c r="E279" s="56">
        <v>0.08</v>
      </c>
      <c r="F279" s="255">
        <v>0.1</v>
      </c>
      <c r="G279" s="156"/>
      <c r="H279" s="113" t="s">
        <v>399</v>
      </c>
      <c r="I279" s="114"/>
      <c r="J279" s="112">
        <v>0</v>
      </c>
    </row>
    <row r="280" spans="1:10" ht="15.75">
      <c r="A280" s="249" t="s">
        <v>195</v>
      </c>
      <c r="B280" s="237"/>
      <c r="C280" s="238"/>
      <c r="D280" s="57"/>
      <c r="E280" s="58" t="s">
        <v>177</v>
      </c>
      <c r="F280" s="155" t="s">
        <v>401</v>
      </c>
      <c r="G280" s="156"/>
      <c r="H280" s="113" t="s">
        <v>398</v>
      </c>
      <c r="I280" s="114"/>
      <c r="J280" s="112">
        <v>1</v>
      </c>
    </row>
    <row r="281" spans="1:10" ht="15.75">
      <c r="A281" s="231" t="s">
        <v>196</v>
      </c>
      <c r="B281" s="237"/>
      <c r="C281" s="238"/>
      <c r="D281" s="57" t="s">
        <v>198</v>
      </c>
      <c r="E281" s="58" t="s">
        <v>186</v>
      </c>
      <c r="F281" s="155">
        <v>0.7</v>
      </c>
      <c r="G281" s="156"/>
      <c r="H281" s="113" t="s">
        <v>398</v>
      </c>
      <c r="I281" s="114"/>
      <c r="J281" s="112">
        <v>1</v>
      </c>
    </row>
    <row r="282" spans="1:10" ht="15.75">
      <c r="A282" s="231" t="s">
        <v>196</v>
      </c>
      <c r="B282" s="237"/>
      <c r="C282" s="238"/>
      <c r="D282" s="57" t="s">
        <v>197</v>
      </c>
      <c r="E282" s="58" t="s">
        <v>188</v>
      </c>
      <c r="F282" s="155">
        <v>0.9</v>
      </c>
      <c r="G282" s="156"/>
      <c r="H282" s="113" t="s">
        <v>398</v>
      </c>
      <c r="I282" s="114"/>
      <c r="J282" s="112">
        <v>1</v>
      </c>
    </row>
    <row r="283" spans="1:10" ht="15.75">
      <c r="A283" s="159" t="s">
        <v>199</v>
      </c>
      <c r="B283" s="160"/>
      <c r="C283" s="160"/>
      <c r="D283" s="160"/>
      <c r="E283" s="160"/>
      <c r="F283" s="160"/>
      <c r="G283" s="160"/>
      <c r="H283" s="160"/>
      <c r="I283" s="161"/>
      <c r="J283" s="5">
        <v>8</v>
      </c>
    </row>
    <row r="284" spans="1:10" ht="15.75">
      <c r="A284" s="150" t="s">
        <v>65</v>
      </c>
      <c r="B284" s="150"/>
      <c r="C284" s="151"/>
      <c r="D284" s="152"/>
      <c r="E284" s="152"/>
      <c r="F284" s="152"/>
      <c r="G284" s="152"/>
      <c r="H284" s="152"/>
      <c r="I284" s="152"/>
      <c r="J284" s="152"/>
    </row>
    <row r="285" spans="1:9" ht="15.75">
      <c r="A285" s="104"/>
      <c r="B285" s="104"/>
      <c r="C285" s="104"/>
      <c r="D285" s="104"/>
      <c r="E285" s="104"/>
      <c r="F285" s="104"/>
      <c r="G285" s="104"/>
      <c r="H285" s="104"/>
      <c r="I285" s="104"/>
    </row>
    <row r="286" spans="1:9" ht="15.75">
      <c r="A286" s="15"/>
      <c r="C286" s="28"/>
      <c r="D286" s="30">
        <f>J283</f>
        <v>8</v>
      </c>
      <c r="E286" s="137" t="s">
        <v>61</v>
      </c>
      <c r="F286" s="153" t="s">
        <v>62</v>
      </c>
      <c r="G286" s="154">
        <f>D286/D287*100</f>
        <v>72.72727272727273</v>
      </c>
      <c r="H286" s="137" t="s">
        <v>63</v>
      </c>
      <c r="I286" s="104"/>
    </row>
    <row r="287" spans="3:9" ht="15.75">
      <c r="C287" s="29"/>
      <c r="D287" s="104">
        <v>11</v>
      </c>
      <c r="E287" s="137"/>
      <c r="F287" s="153"/>
      <c r="G287" s="154"/>
      <c r="H287" s="137"/>
      <c r="I287" s="104"/>
    </row>
    <row r="288" spans="1:10" ht="15.75">
      <c r="A288" s="61"/>
      <c r="B288" s="61"/>
      <c r="C288" s="61"/>
      <c r="D288" s="61"/>
      <c r="E288" s="61"/>
      <c r="F288" s="61"/>
      <c r="G288" s="61"/>
      <c r="H288" s="61"/>
      <c r="I288" s="61"/>
      <c r="J288" s="55"/>
    </row>
    <row r="289" spans="1:10" ht="38.25" customHeight="1">
      <c r="A289" s="61"/>
      <c r="B289" s="61"/>
      <c r="C289" s="144" t="s">
        <v>142</v>
      </c>
      <c r="D289" s="144"/>
      <c r="E289" s="144"/>
      <c r="F289" s="144"/>
      <c r="G289" s="144"/>
      <c r="H289" s="79">
        <v>0.5</v>
      </c>
      <c r="I289" s="61"/>
      <c r="J289" s="55"/>
    </row>
    <row r="290" spans="1:10" ht="15.75">
      <c r="A290" s="61"/>
      <c r="B290" s="61"/>
      <c r="H290" s="80" t="s">
        <v>99</v>
      </c>
      <c r="I290" s="61"/>
      <c r="J290" s="55"/>
    </row>
    <row r="291" spans="1:10" ht="16.5" thickBot="1">
      <c r="A291" s="61"/>
      <c r="B291" s="61"/>
      <c r="H291" s="42"/>
      <c r="I291" s="61"/>
      <c r="J291" s="55"/>
    </row>
    <row r="292" spans="1:10" ht="18.75">
      <c r="A292" s="203" t="s">
        <v>144</v>
      </c>
      <c r="B292" s="204"/>
      <c r="C292" s="204"/>
      <c r="D292" s="204"/>
      <c r="E292" s="204"/>
      <c r="F292" s="204"/>
      <c r="G292" s="204"/>
      <c r="H292" s="204"/>
      <c r="I292" s="204"/>
      <c r="J292" s="205"/>
    </row>
    <row r="293" spans="1:10" ht="70.5" customHeight="1">
      <c r="A293" s="165" t="s">
        <v>471</v>
      </c>
      <c r="B293" s="166"/>
      <c r="C293" s="166"/>
      <c r="D293" s="166"/>
      <c r="E293" s="166"/>
      <c r="F293" s="166"/>
      <c r="G293" s="166"/>
      <c r="H293" s="166"/>
      <c r="I293" s="166"/>
      <c r="J293" s="167"/>
    </row>
    <row r="294" spans="1:10" ht="4.5" customHeight="1" hidden="1">
      <c r="A294" s="243" t="s">
        <v>203</v>
      </c>
      <c r="B294" s="243"/>
      <c r="C294" s="243"/>
      <c r="D294" s="243"/>
      <c r="E294" s="243"/>
      <c r="F294" s="243"/>
      <c r="G294" s="243"/>
      <c r="H294" s="243"/>
      <c r="I294" s="243"/>
      <c r="J294" s="243"/>
    </row>
    <row r="297" spans="1:9" ht="18.75">
      <c r="A297" s="60" t="s">
        <v>204</v>
      </c>
      <c r="B297" s="187" t="s">
        <v>205</v>
      </c>
      <c r="C297" s="187"/>
      <c r="D297" s="187"/>
      <c r="E297" s="187"/>
      <c r="F297" s="187"/>
      <c r="G297" s="187"/>
      <c r="H297" s="187"/>
      <c r="I297" s="187"/>
    </row>
    <row r="298" spans="2:9" ht="15.75">
      <c r="B298" s="151"/>
      <c r="C298" s="151"/>
      <c r="D298" s="151"/>
      <c r="E298" s="151"/>
      <c r="F298" s="151"/>
      <c r="G298" s="151"/>
      <c r="H298" s="151"/>
      <c r="I298" s="151"/>
    </row>
    <row r="300" spans="1:10" ht="15.75">
      <c r="A300" s="229" t="s">
        <v>367</v>
      </c>
      <c r="B300" s="229"/>
      <c r="C300" s="229"/>
      <c r="D300" s="229"/>
      <c r="E300" s="229"/>
      <c r="F300" s="229"/>
      <c r="G300" s="229"/>
      <c r="H300" s="229"/>
      <c r="I300" s="229"/>
      <c r="J300" s="229"/>
    </row>
    <row r="301" spans="1:10" ht="17.2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</row>
    <row r="302" spans="1:10" ht="15.75">
      <c r="A302" s="179" t="s">
        <v>202</v>
      </c>
      <c r="B302" s="179"/>
      <c r="C302" s="179"/>
      <c r="D302" s="179"/>
      <c r="E302" s="23"/>
      <c r="F302" s="23"/>
      <c r="G302" s="23"/>
      <c r="H302" s="23"/>
      <c r="I302" s="23"/>
      <c r="J302" s="23"/>
    </row>
    <row r="303" spans="1:10" ht="15.75">
      <c r="A303" s="133" t="s">
        <v>201</v>
      </c>
      <c r="B303" s="133"/>
      <c r="C303" s="133"/>
      <c r="D303" s="133"/>
      <c r="E303" s="23"/>
      <c r="F303" s="23"/>
      <c r="G303" s="23"/>
      <c r="H303" s="23"/>
      <c r="I303" s="23"/>
      <c r="J303" s="23"/>
    </row>
    <row r="304" ht="30.75" customHeight="1"/>
    <row r="305" spans="1:10" ht="84.75" customHeight="1">
      <c r="A305" s="217" t="s">
        <v>167</v>
      </c>
      <c r="B305" s="220"/>
      <c r="C305" s="218"/>
      <c r="D305" s="53" t="s">
        <v>168</v>
      </c>
      <c r="E305" s="53" t="s">
        <v>169</v>
      </c>
      <c r="F305" s="217" t="s">
        <v>170</v>
      </c>
      <c r="G305" s="218"/>
      <c r="H305" s="53" t="s">
        <v>200</v>
      </c>
      <c r="I305" s="53" t="s">
        <v>171</v>
      </c>
      <c r="J305" s="53" t="s">
        <v>14</v>
      </c>
    </row>
    <row r="306" spans="1:10" ht="15.75">
      <c r="A306" s="221" t="s">
        <v>220</v>
      </c>
      <c r="B306" s="221"/>
      <c r="C306" s="221"/>
      <c r="D306" s="222"/>
      <c r="E306" s="222"/>
      <c r="F306" s="222"/>
      <c r="G306" s="222"/>
      <c r="H306" s="222"/>
      <c r="I306" s="222"/>
      <c r="J306" s="223"/>
    </row>
    <row r="307" spans="1:10" ht="15.75">
      <c r="A307" s="224" t="s">
        <v>206</v>
      </c>
      <c r="B307" s="224"/>
      <c r="C307" s="224"/>
      <c r="D307" s="225"/>
      <c r="E307" s="226"/>
      <c r="F307" s="5"/>
      <c r="G307" s="5"/>
      <c r="H307" s="5"/>
      <c r="I307" s="5"/>
      <c r="J307" s="5"/>
    </row>
    <row r="308" spans="1:10" ht="25.5">
      <c r="A308" s="216" t="s">
        <v>221</v>
      </c>
      <c r="B308" s="216"/>
      <c r="C308" s="216"/>
      <c r="D308" s="27" t="s">
        <v>222</v>
      </c>
      <c r="E308" s="27" t="s">
        <v>223</v>
      </c>
      <c r="F308" s="114"/>
      <c r="G308" s="114" t="s">
        <v>400</v>
      </c>
      <c r="H308" s="114" t="s">
        <v>398</v>
      </c>
      <c r="I308" s="114"/>
      <c r="J308" s="113">
        <v>1</v>
      </c>
    </row>
    <row r="309" spans="1:10" ht="78.75" customHeight="1">
      <c r="A309" s="216" t="s">
        <v>224</v>
      </c>
      <c r="B309" s="216"/>
      <c r="C309" s="216"/>
      <c r="D309" s="27" t="s">
        <v>174</v>
      </c>
      <c r="E309" s="27" t="s">
        <v>177</v>
      </c>
      <c r="F309" s="114"/>
      <c r="G309" s="114" t="s">
        <v>394</v>
      </c>
      <c r="H309" s="114"/>
      <c r="I309" s="117" t="s">
        <v>402</v>
      </c>
      <c r="J309" s="113"/>
    </row>
    <row r="310" spans="1:10" ht="38.25">
      <c r="A310" s="216" t="s">
        <v>207</v>
      </c>
      <c r="B310" s="216"/>
      <c r="C310" s="216"/>
      <c r="D310" s="27" t="s">
        <v>174</v>
      </c>
      <c r="E310" s="27" t="s">
        <v>177</v>
      </c>
      <c r="F310" s="114"/>
      <c r="G310" s="123" t="s">
        <v>420</v>
      </c>
      <c r="H310" s="114" t="s">
        <v>398</v>
      </c>
      <c r="I310" s="114"/>
      <c r="J310" s="113">
        <v>1</v>
      </c>
    </row>
    <row r="311" spans="1:10" ht="29.25" customHeight="1">
      <c r="A311" s="216" t="s">
        <v>208</v>
      </c>
      <c r="B311" s="216"/>
      <c r="C311" s="216"/>
      <c r="D311" s="27" t="s">
        <v>179</v>
      </c>
      <c r="E311" s="27" t="s">
        <v>177</v>
      </c>
      <c r="F311" s="114"/>
      <c r="G311" s="114" t="s">
        <v>401</v>
      </c>
      <c r="H311" s="114" t="s">
        <v>398</v>
      </c>
      <c r="I311" s="114"/>
      <c r="J311" s="113">
        <v>1</v>
      </c>
    </row>
    <row r="312" spans="1:10" ht="15.75">
      <c r="A312" s="219" t="s">
        <v>418</v>
      </c>
      <c r="B312" s="219"/>
      <c r="C312" s="219"/>
      <c r="D312" s="219"/>
      <c r="E312" s="219"/>
      <c r="F312" s="114"/>
      <c r="G312" s="114"/>
      <c r="H312" s="114"/>
      <c r="I312" s="114"/>
      <c r="J312" s="113"/>
    </row>
    <row r="313" spans="1:10" ht="33" customHeight="1">
      <c r="A313" s="216" t="s">
        <v>207</v>
      </c>
      <c r="B313" s="216"/>
      <c r="C313" s="216"/>
      <c r="D313" s="27" t="s">
        <v>209</v>
      </c>
      <c r="E313" s="27" t="s">
        <v>177</v>
      </c>
      <c r="F313" s="114"/>
      <c r="G313" s="114" t="s">
        <v>401</v>
      </c>
      <c r="H313" s="123" t="s">
        <v>398</v>
      </c>
      <c r="I313" s="121"/>
      <c r="J313" s="113">
        <v>1</v>
      </c>
    </row>
    <row r="314" spans="1:10" ht="58.5" customHeight="1">
      <c r="A314" s="216" t="s">
        <v>210</v>
      </c>
      <c r="B314" s="216"/>
      <c r="C314" s="216"/>
      <c r="D314" s="27" t="s">
        <v>182</v>
      </c>
      <c r="E314" s="27" t="s">
        <v>211</v>
      </c>
      <c r="F314" s="47"/>
      <c r="G314" s="114" t="s">
        <v>401</v>
      </c>
      <c r="H314" s="123" t="s">
        <v>398</v>
      </c>
      <c r="I314" s="127"/>
      <c r="J314" s="113">
        <v>1</v>
      </c>
    </row>
    <row r="315" spans="1:10" ht="35.25" customHeight="1">
      <c r="A315" s="216" t="s">
        <v>212</v>
      </c>
      <c r="B315" s="216"/>
      <c r="C315" s="216"/>
      <c r="D315" s="27" t="s">
        <v>182</v>
      </c>
      <c r="E315" s="27" t="s">
        <v>177</v>
      </c>
      <c r="F315" s="47"/>
      <c r="G315" s="114" t="s">
        <v>394</v>
      </c>
      <c r="H315" s="123" t="s">
        <v>421</v>
      </c>
      <c r="I315" s="122"/>
      <c r="J315" s="113">
        <v>1</v>
      </c>
    </row>
    <row r="316" spans="1:10" ht="31.5" customHeight="1">
      <c r="A316" s="219" t="s">
        <v>213</v>
      </c>
      <c r="B316" s="219"/>
      <c r="C316" s="219"/>
      <c r="D316" s="219"/>
      <c r="E316" s="219"/>
      <c r="F316" s="47"/>
      <c r="G316" s="47"/>
      <c r="H316" s="47"/>
      <c r="I316" s="47"/>
      <c r="J316" s="113"/>
    </row>
    <row r="317" spans="1:10" ht="31.5" customHeight="1">
      <c r="A317" s="216" t="s">
        <v>214</v>
      </c>
      <c r="B317" s="216"/>
      <c r="C317" s="216"/>
      <c r="D317" s="58" t="s">
        <v>184</v>
      </c>
      <c r="E317" s="58" t="s">
        <v>215</v>
      </c>
      <c r="F317" s="114"/>
      <c r="G317" s="114" t="s">
        <v>403</v>
      </c>
      <c r="H317" s="114" t="s">
        <v>398</v>
      </c>
      <c r="I317" s="114"/>
      <c r="J317" s="113">
        <v>1</v>
      </c>
    </row>
    <row r="318" spans="1:10" ht="43.5" customHeight="1">
      <c r="A318" s="260" t="s">
        <v>225</v>
      </c>
      <c r="B318" s="261"/>
      <c r="C318" s="262"/>
      <c r="D318" s="58"/>
      <c r="E318" s="58" t="s">
        <v>177</v>
      </c>
      <c r="F318" s="113"/>
      <c r="G318" s="113" t="s">
        <v>404</v>
      </c>
      <c r="H318" s="114" t="s">
        <v>398</v>
      </c>
      <c r="I318" s="114"/>
      <c r="J318" s="113">
        <v>1</v>
      </c>
    </row>
    <row r="319" spans="1:10" ht="15.75">
      <c r="A319" s="108" t="s">
        <v>216</v>
      </c>
      <c r="B319" s="108"/>
      <c r="C319" s="108"/>
      <c r="D319" s="58" t="s">
        <v>184</v>
      </c>
      <c r="E319" s="58" t="s">
        <v>188</v>
      </c>
      <c r="F319" s="114"/>
      <c r="G319" s="114">
        <v>0.9</v>
      </c>
      <c r="H319" s="114" t="s">
        <v>398</v>
      </c>
      <c r="I319" s="114"/>
      <c r="J319" s="113">
        <v>1</v>
      </c>
    </row>
    <row r="320" spans="1:10" ht="15.75">
      <c r="A320" s="216" t="s">
        <v>217</v>
      </c>
      <c r="B320" s="216"/>
      <c r="C320" s="216"/>
      <c r="D320" s="58" t="s">
        <v>184</v>
      </c>
      <c r="E320" s="58" t="s">
        <v>188</v>
      </c>
      <c r="F320" s="114"/>
      <c r="G320" s="114">
        <v>0.9</v>
      </c>
      <c r="H320" s="114" t="s">
        <v>398</v>
      </c>
      <c r="I320" s="114"/>
      <c r="J320" s="113">
        <v>1</v>
      </c>
    </row>
    <row r="321" spans="1:10" ht="30.75" customHeight="1">
      <c r="A321" s="216" t="s">
        <v>218</v>
      </c>
      <c r="B321" s="216"/>
      <c r="C321" s="216"/>
      <c r="D321" s="58" t="s">
        <v>184</v>
      </c>
      <c r="E321" s="58" t="s">
        <v>219</v>
      </c>
      <c r="F321" s="114"/>
      <c r="G321" s="114">
        <v>0.025</v>
      </c>
      <c r="H321" s="114" t="s">
        <v>398</v>
      </c>
      <c r="I321" s="114"/>
      <c r="J321" s="113">
        <v>1</v>
      </c>
    </row>
    <row r="322" spans="1:10" ht="15.75">
      <c r="A322" s="227" t="s">
        <v>226</v>
      </c>
      <c r="B322" s="227"/>
      <c r="C322" s="227"/>
      <c r="D322" s="227"/>
      <c r="E322" s="227"/>
      <c r="F322" s="227"/>
      <c r="G322" s="227"/>
      <c r="H322" s="227"/>
      <c r="I322" s="228"/>
      <c r="J322" s="47">
        <v>11</v>
      </c>
    </row>
    <row r="324" spans="1:10" ht="15.75">
      <c r="A324" s="150" t="s">
        <v>65</v>
      </c>
      <c r="B324" s="150"/>
      <c r="C324" s="151"/>
      <c r="D324" s="152"/>
      <c r="E324" s="152"/>
      <c r="F324" s="152"/>
      <c r="G324" s="152"/>
      <c r="H324" s="152"/>
      <c r="I324" s="152"/>
      <c r="J324" s="152"/>
    </row>
    <row r="325" spans="1:9" ht="13.5" customHeight="1">
      <c r="A325" s="104"/>
      <c r="B325" s="104"/>
      <c r="C325" s="104"/>
      <c r="D325" s="104"/>
      <c r="E325" s="104"/>
      <c r="F325" s="104"/>
      <c r="G325" s="104"/>
      <c r="H325" s="104"/>
      <c r="I325" s="104"/>
    </row>
    <row r="326" spans="1:9" ht="15.75">
      <c r="A326" s="15"/>
      <c r="C326" s="28"/>
      <c r="D326" s="30">
        <f>J322</f>
        <v>11</v>
      </c>
      <c r="E326" s="137" t="s">
        <v>61</v>
      </c>
      <c r="F326" s="153" t="s">
        <v>62</v>
      </c>
      <c r="G326" s="154">
        <f>D326/D327*100</f>
        <v>91.66666666666666</v>
      </c>
      <c r="H326" s="137" t="s">
        <v>63</v>
      </c>
      <c r="I326" s="104"/>
    </row>
    <row r="327" spans="3:9" ht="15.75">
      <c r="C327" s="29"/>
      <c r="D327" s="104">
        <v>12</v>
      </c>
      <c r="E327" s="137"/>
      <c r="F327" s="153"/>
      <c r="G327" s="154"/>
      <c r="H327" s="137"/>
      <c r="I327" s="104"/>
    </row>
    <row r="329" spans="1:10" ht="22.5">
      <c r="A329" s="61"/>
      <c r="B329" s="61"/>
      <c r="C329" s="144" t="s">
        <v>142</v>
      </c>
      <c r="D329" s="144"/>
      <c r="E329" s="144"/>
      <c r="F329" s="144"/>
      <c r="G329" s="144"/>
      <c r="H329" s="79">
        <v>1</v>
      </c>
      <c r="I329" s="61"/>
      <c r="J329" s="55"/>
    </row>
    <row r="330" spans="1:10" ht="15.75">
      <c r="A330" s="61"/>
      <c r="B330" s="61"/>
      <c r="H330" s="80" t="s">
        <v>99</v>
      </c>
      <c r="I330" s="61"/>
      <c r="J330" s="55"/>
    </row>
    <row r="331" spans="1:10" ht="16.5" thickBot="1">
      <c r="A331" s="61"/>
      <c r="B331" s="61"/>
      <c r="H331" s="42"/>
      <c r="I331" s="61"/>
      <c r="J331" s="55"/>
    </row>
    <row r="332" spans="1:10" ht="18.75">
      <c r="A332" s="203" t="s">
        <v>144</v>
      </c>
      <c r="B332" s="204"/>
      <c r="C332" s="204"/>
      <c r="D332" s="204"/>
      <c r="E332" s="204"/>
      <c r="F332" s="204"/>
      <c r="G332" s="204"/>
      <c r="H332" s="204"/>
      <c r="I332" s="204"/>
      <c r="J332" s="205"/>
    </row>
    <row r="333" spans="1:10" ht="54.75" customHeight="1" thickBot="1">
      <c r="A333" s="165" t="s">
        <v>468</v>
      </c>
      <c r="B333" s="166"/>
      <c r="C333" s="166"/>
      <c r="D333" s="166"/>
      <c r="E333" s="166"/>
      <c r="F333" s="166"/>
      <c r="G333" s="166"/>
      <c r="H333" s="166"/>
      <c r="I333" s="166"/>
      <c r="J333" s="167"/>
    </row>
    <row r="334" spans="1:10" ht="15.75">
      <c r="A334" s="141" t="s">
        <v>203</v>
      </c>
      <c r="B334" s="141"/>
      <c r="C334" s="141"/>
      <c r="D334" s="141"/>
      <c r="E334" s="141"/>
      <c r="F334" s="141"/>
      <c r="G334" s="141"/>
      <c r="H334" s="141"/>
      <c r="I334" s="141"/>
      <c r="J334" s="141"/>
    </row>
    <row r="335" spans="12:13" ht="30">
      <c r="L335" s="96"/>
      <c r="M335" s="97"/>
    </row>
    <row r="336" spans="1:9" ht="18.75">
      <c r="A336" s="39" t="s">
        <v>227</v>
      </c>
      <c r="B336" s="181" t="s">
        <v>228</v>
      </c>
      <c r="C336" s="181"/>
      <c r="D336" s="181"/>
      <c r="E336" s="181"/>
      <c r="F336" s="181"/>
      <c r="G336" s="181"/>
      <c r="H336" s="181"/>
      <c r="I336" s="181"/>
    </row>
    <row r="337" ht="14.25" customHeight="1"/>
    <row r="338" spans="1:10" ht="15.75">
      <c r="A338" s="229" t="s">
        <v>368</v>
      </c>
      <c r="B338" s="229"/>
      <c r="C338" s="229"/>
      <c r="D338" s="229"/>
      <c r="E338" s="229"/>
      <c r="F338" s="229"/>
      <c r="G338" s="229"/>
      <c r="H338" s="229"/>
      <c r="I338" s="229"/>
      <c r="J338" s="229"/>
    </row>
    <row r="339" spans="1:10" ht="25.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</row>
    <row r="340" spans="1:10" ht="15.75">
      <c r="A340" s="230" t="s">
        <v>202</v>
      </c>
      <c r="B340" s="230"/>
      <c r="C340" s="230"/>
      <c r="D340" s="230"/>
      <c r="E340" s="23"/>
      <c r="F340" s="23"/>
      <c r="G340" s="23"/>
      <c r="H340" s="23"/>
      <c r="I340" s="23"/>
      <c r="J340" s="23"/>
    </row>
    <row r="341" spans="1:10" ht="15.75">
      <c r="A341" s="179" t="s">
        <v>308</v>
      </c>
      <c r="B341" s="179"/>
      <c r="C341" s="179"/>
      <c r="D341" s="179"/>
      <c r="E341" s="23"/>
      <c r="F341" s="23"/>
      <c r="G341" s="23"/>
      <c r="H341" s="23"/>
      <c r="I341" s="23"/>
      <c r="J341" s="23"/>
    </row>
    <row r="343" spans="1:10" ht="85.5" customHeight="1">
      <c r="A343" s="217" t="s">
        <v>167</v>
      </c>
      <c r="B343" s="220"/>
      <c r="C343" s="218"/>
      <c r="D343" s="53" t="s">
        <v>168</v>
      </c>
      <c r="E343" s="53" t="s">
        <v>169</v>
      </c>
      <c r="F343" s="217" t="s">
        <v>170</v>
      </c>
      <c r="G343" s="218"/>
      <c r="H343" s="53" t="s">
        <v>200</v>
      </c>
      <c r="I343" s="53" t="s">
        <v>171</v>
      </c>
      <c r="J343" s="53" t="s">
        <v>14</v>
      </c>
    </row>
    <row r="344" spans="1:10" ht="15.75">
      <c r="A344" s="199" t="s">
        <v>229</v>
      </c>
      <c r="B344" s="199"/>
      <c r="C344" s="199"/>
      <c r="D344" s="199"/>
      <c r="E344" s="199"/>
      <c r="F344" s="199"/>
      <c r="G344" s="199"/>
      <c r="H344" s="199"/>
      <c r="I344" s="199"/>
      <c r="J344" s="199"/>
    </row>
    <row r="345" spans="1:10" ht="49.5" customHeight="1">
      <c r="A345" s="140" t="s">
        <v>232</v>
      </c>
      <c r="B345" s="140"/>
      <c r="C345" s="140"/>
      <c r="D345" s="54" t="s">
        <v>184</v>
      </c>
      <c r="E345" s="54" t="s">
        <v>230</v>
      </c>
      <c r="F345" s="112"/>
      <c r="G345" s="112" t="s">
        <v>405</v>
      </c>
      <c r="H345" s="112" t="s">
        <v>398</v>
      </c>
      <c r="I345" s="112"/>
      <c r="J345" s="112">
        <v>1</v>
      </c>
    </row>
    <row r="346" spans="1:10" ht="41.25" customHeight="1">
      <c r="A346" s="140" t="s">
        <v>233</v>
      </c>
      <c r="B346" s="140"/>
      <c r="C346" s="140"/>
      <c r="D346" s="54" t="s">
        <v>184</v>
      </c>
      <c r="E346" s="54" t="s">
        <v>231</v>
      </c>
      <c r="F346" s="112"/>
      <c r="G346" s="112">
        <v>0.8</v>
      </c>
      <c r="H346" s="112" t="s">
        <v>398</v>
      </c>
      <c r="I346" s="112"/>
      <c r="J346" s="112">
        <v>1</v>
      </c>
    </row>
    <row r="347" spans="1:10" ht="15.75">
      <c r="A347" s="140" t="s">
        <v>234</v>
      </c>
      <c r="B347" s="140"/>
      <c r="C347" s="140"/>
      <c r="D347" s="54" t="s">
        <v>187</v>
      </c>
      <c r="E347" s="54" t="s">
        <v>177</v>
      </c>
      <c r="F347" s="112"/>
      <c r="G347" s="112" t="s">
        <v>401</v>
      </c>
      <c r="H347" s="112" t="s">
        <v>398</v>
      </c>
      <c r="I347" s="112"/>
      <c r="J347" s="112">
        <v>1</v>
      </c>
    </row>
    <row r="348" spans="1:10" ht="15.75">
      <c r="A348" s="199" t="s">
        <v>353</v>
      </c>
      <c r="B348" s="199"/>
      <c r="C348" s="199"/>
      <c r="D348" s="199"/>
      <c r="E348" s="199"/>
      <c r="F348" s="199"/>
      <c r="G348" s="199"/>
      <c r="H348" s="199"/>
      <c r="I348" s="199"/>
      <c r="J348" s="200"/>
    </row>
    <row r="349" spans="1:10" ht="25.5">
      <c r="A349" s="206" t="s">
        <v>238</v>
      </c>
      <c r="B349" s="206"/>
      <c r="C349" s="206"/>
      <c r="D349" s="54" t="s">
        <v>179</v>
      </c>
      <c r="E349" s="54" t="s">
        <v>235</v>
      </c>
      <c r="F349" s="112"/>
      <c r="G349" s="112">
        <v>2</v>
      </c>
      <c r="H349" s="112" t="s">
        <v>398</v>
      </c>
      <c r="I349" s="112"/>
      <c r="J349" s="112">
        <v>1</v>
      </c>
    </row>
    <row r="350" spans="1:10" ht="25.5">
      <c r="A350" s="206" t="s">
        <v>239</v>
      </c>
      <c r="B350" s="206"/>
      <c r="C350" s="206"/>
      <c r="D350" s="54" t="s">
        <v>184</v>
      </c>
      <c r="E350" s="54" t="s">
        <v>175</v>
      </c>
      <c r="F350" s="112"/>
      <c r="G350" s="112">
        <v>0.9</v>
      </c>
      <c r="H350" s="112" t="s">
        <v>398</v>
      </c>
      <c r="I350" s="112"/>
      <c r="J350" s="112">
        <v>1</v>
      </c>
    </row>
    <row r="351" spans="1:10" ht="33.75" customHeight="1">
      <c r="A351" s="206" t="s">
        <v>240</v>
      </c>
      <c r="B351" s="206"/>
      <c r="C351" s="206"/>
      <c r="D351" s="54" t="s">
        <v>184</v>
      </c>
      <c r="E351" s="54" t="s">
        <v>236</v>
      </c>
      <c r="F351" s="112"/>
      <c r="G351" s="112" t="s">
        <v>406</v>
      </c>
      <c r="H351" s="112" t="s">
        <v>399</v>
      </c>
      <c r="I351" s="112"/>
      <c r="J351" s="112">
        <v>0</v>
      </c>
    </row>
    <row r="352" spans="1:10" ht="27" customHeight="1">
      <c r="A352" s="206" t="s">
        <v>241</v>
      </c>
      <c r="B352" s="206"/>
      <c r="C352" s="206"/>
      <c r="D352" s="54" t="s">
        <v>179</v>
      </c>
      <c r="E352" s="54" t="s">
        <v>177</v>
      </c>
      <c r="F352" s="112"/>
      <c r="G352" s="112" t="s">
        <v>401</v>
      </c>
      <c r="H352" s="112" t="s">
        <v>398</v>
      </c>
      <c r="I352" s="112"/>
      <c r="J352" s="112">
        <v>1</v>
      </c>
    </row>
    <row r="353" spans="1:10" ht="33.75" customHeight="1">
      <c r="A353" s="206" t="s">
        <v>242</v>
      </c>
      <c r="B353" s="206"/>
      <c r="C353" s="206"/>
      <c r="D353" s="54" t="s">
        <v>184</v>
      </c>
      <c r="E353" s="54" t="s">
        <v>237</v>
      </c>
      <c r="F353" s="112"/>
      <c r="G353" s="112" t="s">
        <v>407</v>
      </c>
      <c r="H353" s="112" t="s">
        <v>398</v>
      </c>
      <c r="I353" s="112"/>
      <c r="J353" s="112">
        <v>1</v>
      </c>
    </row>
    <row r="354" spans="1:10" ht="34.5" customHeight="1">
      <c r="A354" s="206" t="s">
        <v>243</v>
      </c>
      <c r="B354" s="206"/>
      <c r="C354" s="206"/>
      <c r="D354" s="54" t="s">
        <v>187</v>
      </c>
      <c r="E354" s="54" t="s">
        <v>177</v>
      </c>
      <c r="F354" s="112"/>
      <c r="G354" s="112" t="s">
        <v>394</v>
      </c>
      <c r="H354" s="112" t="s">
        <v>399</v>
      </c>
      <c r="I354" s="112"/>
      <c r="J354" s="112">
        <v>0</v>
      </c>
    </row>
    <row r="355" spans="1:10" ht="15.75">
      <c r="A355" s="201" t="s">
        <v>226</v>
      </c>
      <c r="B355" s="201"/>
      <c r="C355" s="201"/>
      <c r="D355" s="202"/>
      <c r="E355" s="202"/>
      <c r="F355" s="202"/>
      <c r="G355" s="202"/>
      <c r="H355" s="202"/>
      <c r="I355" s="202"/>
      <c r="J355" s="48">
        <v>7</v>
      </c>
    </row>
    <row r="356" spans="1:10" ht="15.75">
      <c r="A356" s="198"/>
      <c r="B356" s="198"/>
      <c r="C356" s="198"/>
      <c r="D356" s="55"/>
      <c r="E356" s="55"/>
      <c r="F356" s="55"/>
      <c r="G356" s="55"/>
      <c r="H356" s="55"/>
      <c r="I356" s="55"/>
      <c r="J356" s="55"/>
    </row>
    <row r="357" spans="1:10" ht="15.75">
      <c r="A357" s="150" t="s">
        <v>65</v>
      </c>
      <c r="B357" s="150"/>
      <c r="C357" s="151"/>
      <c r="D357" s="152"/>
      <c r="E357" s="152"/>
      <c r="F357" s="152"/>
      <c r="G357" s="152"/>
      <c r="H357" s="152"/>
      <c r="I357" s="152"/>
      <c r="J357" s="152"/>
    </row>
    <row r="358" spans="1:9" ht="15.75">
      <c r="A358" s="15"/>
      <c r="C358" s="28"/>
      <c r="D358" s="30">
        <f>J355</f>
        <v>7</v>
      </c>
      <c r="E358" s="137" t="s">
        <v>61</v>
      </c>
      <c r="F358" s="153" t="s">
        <v>62</v>
      </c>
      <c r="G358" s="154">
        <f>D358/D359*100</f>
        <v>77.77777777777779</v>
      </c>
      <c r="H358" s="137" t="s">
        <v>63</v>
      </c>
      <c r="I358" s="104"/>
    </row>
    <row r="359" spans="3:9" ht="24" customHeight="1">
      <c r="C359" s="29"/>
      <c r="D359" s="104">
        <v>9</v>
      </c>
      <c r="E359" s="137"/>
      <c r="F359" s="153"/>
      <c r="G359" s="154"/>
      <c r="H359" s="137"/>
      <c r="I359" s="104"/>
    </row>
    <row r="360" spans="1:10" ht="15.75">
      <c r="A360" s="198"/>
      <c r="B360" s="198"/>
      <c r="C360" s="198"/>
      <c r="D360" s="55"/>
      <c r="E360" s="55"/>
      <c r="F360" s="55"/>
      <c r="G360" s="55"/>
      <c r="H360" s="55"/>
      <c r="I360" s="55"/>
      <c r="J360" s="55"/>
    </row>
    <row r="361" spans="1:10" ht="22.5">
      <c r="A361" s="61"/>
      <c r="B361" s="61"/>
      <c r="C361" s="144" t="s">
        <v>142</v>
      </c>
      <c r="D361" s="144"/>
      <c r="E361" s="144"/>
      <c r="F361" s="144"/>
      <c r="G361" s="144"/>
      <c r="H361" s="79">
        <v>0.5</v>
      </c>
      <c r="I361" s="61"/>
      <c r="J361" s="55"/>
    </row>
    <row r="362" spans="1:10" ht="15.75">
      <c r="A362" s="61"/>
      <c r="B362" s="61"/>
      <c r="H362" s="80" t="s">
        <v>99</v>
      </c>
      <c r="I362" s="61"/>
      <c r="J362" s="55"/>
    </row>
    <row r="363" spans="1:10" ht="16.5" thickBot="1">
      <c r="A363" s="61"/>
      <c r="B363" s="61"/>
      <c r="H363" s="42"/>
      <c r="I363" s="61"/>
      <c r="J363" s="55"/>
    </row>
    <row r="364" spans="1:10" ht="18.75">
      <c r="A364" s="203" t="s">
        <v>144</v>
      </c>
      <c r="B364" s="204"/>
      <c r="C364" s="204"/>
      <c r="D364" s="204"/>
      <c r="E364" s="204"/>
      <c r="F364" s="204"/>
      <c r="G364" s="204"/>
      <c r="H364" s="204"/>
      <c r="I364" s="204"/>
      <c r="J364" s="205"/>
    </row>
    <row r="365" spans="1:10" ht="39.75" customHeight="1" thickBot="1">
      <c r="A365" s="165" t="s">
        <v>422</v>
      </c>
      <c r="B365" s="166"/>
      <c r="C365" s="166"/>
      <c r="D365" s="166"/>
      <c r="E365" s="166"/>
      <c r="F365" s="166"/>
      <c r="G365" s="166"/>
      <c r="H365" s="166"/>
      <c r="I365" s="166"/>
      <c r="J365" s="167"/>
    </row>
    <row r="366" spans="1:10" ht="15.75">
      <c r="A366" s="141" t="s">
        <v>203</v>
      </c>
      <c r="B366" s="141"/>
      <c r="C366" s="141"/>
      <c r="D366" s="141"/>
      <c r="E366" s="141"/>
      <c r="F366" s="141"/>
      <c r="G366" s="141"/>
      <c r="H366" s="141"/>
      <c r="I366" s="141"/>
      <c r="J366" s="141"/>
    </row>
    <row r="367" spans="1:10" ht="15.75">
      <c r="A367" s="198"/>
      <c r="B367" s="198"/>
      <c r="C367" s="198"/>
      <c r="D367" s="55"/>
      <c r="E367" s="55"/>
      <c r="F367" s="55"/>
      <c r="G367" s="55"/>
      <c r="H367" s="55"/>
      <c r="I367" s="55"/>
      <c r="J367" s="55"/>
    </row>
    <row r="368" spans="1:10" ht="15.75">
      <c r="A368" s="198"/>
      <c r="B368" s="198"/>
      <c r="C368" s="198"/>
      <c r="D368" s="55"/>
      <c r="E368" s="55"/>
      <c r="F368" s="55"/>
      <c r="G368" s="55"/>
      <c r="H368" s="55"/>
      <c r="I368" s="55"/>
      <c r="J368" s="55"/>
    </row>
    <row r="369" spans="1:10" ht="46.5" customHeight="1">
      <c r="A369" s="63" t="s">
        <v>227</v>
      </c>
      <c r="B369" s="207" t="s">
        <v>244</v>
      </c>
      <c r="C369" s="208"/>
      <c r="D369" s="208"/>
      <c r="E369" s="208"/>
      <c r="F369" s="208"/>
      <c r="G369" s="208"/>
      <c r="H369" s="208"/>
      <c r="I369" s="208"/>
      <c r="J369" s="55"/>
    </row>
    <row r="370" spans="9:10" ht="15.75">
      <c r="I370" s="209"/>
      <c r="J370" s="209"/>
    </row>
    <row r="371" spans="1:10" ht="15.75" customHeight="1">
      <c r="A371" s="210" t="s">
        <v>461</v>
      </c>
      <c r="B371" s="211"/>
      <c r="C371" s="211"/>
      <c r="D371" s="211"/>
      <c r="E371" s="211"/>
      <c r="F371" s="211"/>
      <c r="G371" s="211"/>
      <c r="H371" s="211"/>
      <c r="I371" s="211"/>
      <c r="J371" s="212"/>
    </row>
    <row r="372" spans="1:10" ht="41.25" customHeight="1">
      <c r="A372" s="213"/>
      <c r="B372" s="214"/>
      <c r="C372" s="214"/>
      <c r="D372" s="214"/>
      <c r="E372" s="214"/>
      <c r="F372" s="214"/>
      <c r="G372" s="214"/>
      <c r="H372" s="214"/>
      <c r="I372" s="214"/>
      <c r="J372" s="215"/>
    </row>
    <row r="374" spans="3:8" ht="22.5">
      <c r="C374" s="144" t="s">
        <v>142</v>
      </c>
      <c r="D374" s="144"/>
      <c r="E374" s="144"/>
      <c r="F374" s="144"/>
      <c r="G374" s="144"/>
      <c r="H374" s="79">
        <v>0.1</v>
      </c>
    </row>
    <row r="375" ht="16.5" thickBot="1">
      <c r="H375" s="80" t="s">
        <v>99</v>
      </c>
    </row>
    <row r="376" spans="1:10" ht="18.75" customHeight="1">
      <c r="A376" s="203" t="s">
        <v>144</v>
      </c>
      <c r="B376" s="204"/>
      <c r="C376" s="204"/>
      <c r="D376" s="204"/>
      <c r="E376" s="204"/>
      <c r="F376" s="204"/>
      <c r="G376" s="204"/>
      <c r="H376" s="204"/>
      <c r="I376" s="204"/>
      <c r="J376" s="205"/>
    </row>
    <row r="377" spans="1:10" ht="51" customHeight="1" thickBot="1">
      <c r="A377" s="165" t="s">
        <v>436</v>
      </c>
      <c r="B377" s="166"/>
      <c r="C377" s="166"/>
      <c r="D377" s="166"/>
      <c r="E377" s="166"/>
      <c r="F377" s="166"/>
      <c r="G377" s="166"/>
      <c r="H377" s="166"/>
      <c r="I377" s="166"/>
      <c r="J377" s="167"/>
    </row>
    <row r="378" spans="1:10" ht="28.5" customHeight="1">
      <c r="A378" s="141" t="s">
        <v>203</v>
      </c>
      <c r="B378" s="141"/>
      <c r="C378" s="141"/>
      <c r="D378" s="141"/>
      <c r="E378" s="141"/>
      <c r="F378" s="141"/>
      <c r="G378" s="141"/>
      <c r="H378" s="141"/>
      <c r="I378" s="141"/>
      <c r="J378" s="141"/>
    </row>
    <row r="380" spans="1:9" ht="18.75">
      <c r="A380" s="7" t="s">
        <v>246</v>
      </c>
      <c r="B380" s="181" t="s">
        <v>247</v>
      </c>
      <c r="C380" s="181"/>
      <c r="D380" s="181"/>
      <c r="E380" s="181"/>
      <c r="F380" s="181"/>
      <c r="G380" s="181"/>
      <c r="H380" s="181"/>
      <c r="I380" s="181"/>
    </row>
    <row r="381" spans="2:9" ht="15.75">
      <c r="B381" s="181"/>
      <c r="C381" s="181"/>
      <c r="D381" s="181"/>
      <c r="E381" s="181"/>
      <c r="F381" s="181"/>
      <c r="G381" s="181"/>
      <c r="H381" s="181"/>
      <c r="I381" s="181"/>
    </row>
    <row r="382" spans="2:9" ht="15.75">
      <c r="B382" s="181"/>
      <c r="C382" s="181"/>
      <c r="D382" s="181"/>
      <c r="E382" s="181"/>
      <c r="F382" s="181"/>
      <c r="G382" s="181"/>
      <c r="H382" s="181"/>
      <c r="I382" s="181"/>
    </row>
    <row r="383" ht="35.25" customHeight="1"/>
    <row r="384" spans="1:8" ht="35.25" customHeight="1">
      <c r="A384" s="195" t="s">
        <v>369</v>
      </c>
      <c r="B384" s="195"/>
      <c r="C384" s="195"/>
      <c r="D384" s="195"/>
      <c r="E384" s="195"/>
      <c r="F384" s="195"/>
      <c r="G384" s="195"/>
      <c r="H384" s="195"/>
    </row>
    <row r="385" spans="1:5" ht="51" customHeight="1">
      <c r="A385" s="219" t="s">
        <v>258</v>
      </c>
      <c r="B385" s="219"/>
      <c r="C385" s="219"/>
      <c r="D385" s="219"/>
      <c r="E385" s="105" t="s">
        <v>370</v>
      </c>
    </row>
    <row r="386" spans="1:5" ht="15.75">
      <c r="A386" s="196" t="s">
        <v>248</v>
      </c>
      <c r="B386" s="197"/>
      <c r="C386" s="197"/>
      <c r="D386" s="197"/>
      <c r="E386" s="112" t="s">
        <v>408</v>
      </c>
    </row>
    <row r="387" spans="1:5" ht="15.75">
      <c r="A387" s="196" t="s">
        <v>249</v>
      </c>
      <c r="B387" s="197"/>
      <c r="C387" s="197"/>
      <c r="D387" s="197"/>
      <c r="E387" s="112" t="s">
        <v>408</v>
      </c>
    </row>
    <row r="388" spans="1:5" ht="15.75">
      <c r="A388" s="196" t="s">
        <v>250</v>
      </c>
      <c r="B388" s="197"/>
      <c r="C388" s="197"/>
      <c r="D388" s="197"/>
      <c r="E388" s="112" t="s">
        <v>408</v>
      </c>
    </row>
    <row r="389" spans="1:5" ht="15.75">
      <c r="A389" s="196" t="s">
        <v>251</v>
      </c>
      <c r="B389" s="197"/>
      <c r="C389" s="197"/>
      <c r="D389" s="197"/>
      <c r="E389" s="112" t="s">
        <v>408</v>
      </c>
    </row>
    <row r="390" spans="1:8" ht="14.25" customHeight="1">
      <c r="A390" s="196" t="s">
        <v>252</v>
      </c>
      <c r="B390" s="197"/>
      <c r="C390" s="197"/>
      <c r="D390" s="197"/>
      <c r="E390" s="112" t="s">
        <v>408</v>
      </c>
      <c r="H390" s="109"/>
    </row>
    <row r="391" spans="1:5" ht="15.75">
      <c r="A391" s="196" t="s">
        <v>253</v>
      </c>
      <c r="B391" s="197"/>
      <c r="C391" s="197"/>
      <c r="D391" s="197"/>
      <c r="E391" s="112" t="s">
        <v>408</v>
      </c>
    </row>
    <row r="392" spans="1:5" ht="15.75">
      <c r="A392" s="196" t="s">
        <v>254</v>
      </c>
      <c r="B392" s="197"/>
      <c r="C392" s="197"/>
      <c r="D392" s="197"/>
      <c r="E392" s="112" t="s">
        <v>408</v>
      </c>
    </row>
    <row r="393" spans="1:5" ht="34.5" customHeight="1">
      <c r="A393" s="196" t="s">
        <v>257</v>
      </c>
      <c r="B393" s="197"/>
      <c r="C393" s="197"/>
      <c r="D393" s="197"/>
      <c r="E393" s="112" t="s">
        <v>408</v>
      </c>
    </row>
    <row r="394" spans="1:5" ht="15.75">
      <c r="A394" s="196" t="s">
        <v>255</v>
      </c>
      <c r="B394" s="197"/>
      <c r="C394" s="197"/>
      <c r="D394" s="197"/>
      <c r="E394" s="112" t="s">
        <v>408</v>
      </c>
    </row>
    <row r="395" spans="1:5" ht="15.75">
      <c r="A395" s="65" t="s">
        <v>256</v>
      </c>
      <c r="B395" s="47"/>
      <c r="C395" s="47"/>
      <c r="D395" s="47"/>
      <c r="E395" s="112" t="s">
        <v>408</v>
      </c>
    </row>
    <row r="397" spans="3:8" ht="22.5">
      <c r="C397" s="144" t="s">
        <v>142</v>
      </c>
      <c r="D397" s="144"/>
      <c r="E397" s="144"/>
      <c r="F397" s="144"/>
      <c r="G397" s="144"/>
      <c r="H397" s="79">
        <v>1</v>
      </c>
    </row>
    <row r="398" ht="31.5" customHeight="1">
      <c r="H398" s="80" t="s">
        <v>99</v>
      </c>
    </row>
    <row r="399" ht="16.5" thickBot="1">
      <c r="H399" s="42"/>
    </row>
    <row r="400" spans="1:10" ht="31.5" customHeight="1">
      <c r="A400" s="147" t="s">
        <v>144</v>
      </c>
      <c r="B400" s="148"/>
      <c r="C400" s="148"/>
      <c r="D400" s="148"/>
      <c r="E400" s="148"/>
      <c r="F400" s="148"/>
      <c r="G400" s="148"/>
      <c r="H400" s="148"/>
      <c r="I400" s="148"/>
      <c r="J400" s="149"/>
    </row>
    <row r="401" spans="1:10" ht="45" customHeight="1" thickBot="1">
      <c r="A401" s="165" t="s">
        <v>388</v>
      </c>
      <c r="B401" s="166"/>
      <c r="C401" s="166"/>
      <c r="D401" s="166"/>
      <c r="E401" s="166"/>
      <c r="F401" s="166"/>
      <c r="G401" s="166"/>
      <c r="H401" s="166"/>
      <c r="I401" s="166"/>
      <c r="J401" s="167"/>
    </row>
    <row r="402" spans="1:10" ht="24.75" customHeight="1">
      <c r="A402" s="141" t="s">
        <v>203</v>
      </c>
      <c r="B402" s="141"/>
      <c r="C402" s="141"/>
      <c r="D402" s="141"/>
      <c r="E402" s="141"/>
      <c r="F402" s="141"/>
      <c r="G402" s="141"/>
      <c r="H402" s="141"/>
      <c r="I402" s="141"/>
      <c r="J402" s="141"/>
    </row>
    <row r="403" ht="15.75">
      <c r="H403" s="42"/>
    </row>
    <row r="405" spans="1:9" ht="18.75">
      <c r="A405" s="7" t="s">
        <v>259</v>
      </c>
      <c r="B405" s="181" t="s">
        <v>260</v>
      </c>
      <c r="C405" s="181"/>
      <c r="D405" s="181"/>
      <c r="E405" s="181"/>
      <c r="F405" s="181"/>
      <c r="G405" s="181"/>
      <c r="H405" s="181"/>
      <c r="I405" s="181"/>
    </row>
    <row r="406" spans="2:9" ht="15" customHeight="1">
      <c r="B406" s="181"/>
      <c r="C406" s="181"/>
      <c r="D406" s="181"/>
      <c r="E406" s="181"/>
      <c r="F406" s="181"/>
      <c r="G406" s="181"/>
      <c r="H406" s="181"/>
      <c r="I406" s="181"/>
    </row>
    <row r="408" spans="1:10" ht="34.5" customHeight="1">
      <c r="A408" s="145" t="s">
        <v>371</v>
      </c>
      <c r="B408" s="145"/>
      <c r="C408" s="145"/>
      <c r="D408" s="145"/>
      <c r="E408" s="145"/>
      <c r="F408" s="145"/>
      <c r="G408" s="145"/>
      <c r="H408" s="145"/>
      <c r="I408" s="145"/>
      <c r="J408" s="145"/>
    </row>
    <row r="410" spans="1:9" ht="37.5" customHeight="1">
      <c r="A410" s="322" t="s">
        <v>261</v>
      </c>
      <c r="B410" s="323"/>
      <c r="C410" s="323"/>
      <c r="D410" s="324"/>
      <c r="E410" s="330" t="s">
        <v>307</v>
      </c>
      <c r="F410" s="331"/>
      <c r="G410" s="331"/>
      <c r="H410" s="329"/>
      <c r="I410" s="99"/>
    </row>
    <row r="411" spans="1:9" ht="21">
      <c r="A411" s="325"/>
      <c r="B411" s="326"/>
      <c r="C411" s="326"/>
      <c r="D411" s="327"/>
      <c r="E411" s="100" t="s">
        <v>356</v>
      </c>
      <c r="F411" s="100" t="s">
        <v>357</v>
      </c>
      <c r="G411" s="101" t="s">
        <v>358</v>
      </c>
      <c r="H411" s="102" t="s">
        <v>359</v>
      </c>
      <c r="I411" s="99"/>
    </row>
    <row r="412" spans="1:9" ht="15.75">
      <c r="A412" s="328" t="s">
        <v>265</v>
      </c>
      <c r="B412" s="328"/>
      <c r="C412" s="328"/>
      <c r="D412" s="328"/>
      <c r="E412" s="328"/>
      <c r="F412" s="328"/>
      <c r="G412" s="328"/>
      <c r="H412" s="329"/>
      <c r="I412" s="99"/>
    </row>
    <row r="413" spans="1:9" ht="65.25" customHeight="1">
      <c r="A413" s="146" t="s">
        <v>262</v>
      </c>
      <c r="B413" s="146"/>
      <c r="C413" s="146"/>
      <c r="D413" s="146"/>
      <c r="E413" s="118">
        <v>138.5</v>
      </c>
      <c r="F413" s="119">
        <v>107.34</v>
      </c>
      <c r="G413" s="124">
        <f>F413/E413</f>
        <v>0.7750180505415163</v>
      </c>
      <c r="H413" s="125">
        <v>0.3</v>
      </c>
      <c r="I413" s="99"/>
    </row>
    <row r="414" spans="1:9" ht="15.75">
      <c r="A414" s="328" t="s">
        <v>266</v>
      </c>
      <c r="B414" s="328"/>
      <c r="C414" s="328"/>
      <c r="D414" s="328"/>
      <c r="E414" s="328"/>
      <c r="F414" s="328"/>
      <c r="G414" s="328"/>
      <c r="H414" s="329"/>
      <c r="I414" s="99"/>
    </row>
    <row r="415" spans="1:11" ht="83.25" customHeight="1">
      <c r="A415" s="146" t="s">
        <v>263</v>
      </c>
      <c r="B415" s="146"/>
      <c r="C415" s="146"/>
      <c r="D415" s="146"/>
      <c r="E415" s="118">
        <v>71</v>
      </c>
      <c r="F415" s="119">
        <v>64</v>
      </c>
      <c r="G415" s="124">
        <f>F415/E415</f>
        <v>0.9014084507042254</v>
      </c>
      <c r="H415" s="125">
        <v>0.3</v>
      </c>
      <c r="I415" s="99"/>
      <c r="K415" s="88"/>
    </row>
    <row r="416" spans="1:9" ht="15.75">
      <c r="A416" s="328" t="s">
        <v>267</v>
      </c>
      <c r="B416" s="328"/>
      <c r="C416" s="328"/>
      <c r="D416" s="328"/>
      <c r="E416" s="328"/>
      <c r="F416" s="328"/>
      <c r="G416" s="328"/>
      <c r="H416" s="329"/>
      <c r="I416" s="99"/>
    </row>
    <row r="417" spans="1:9" ht="106.5" customHeight="1">
      <c r="A417" s="146" t="s">
        <v>264</v>
      </c>
      <c r="B417" s="146"/>
      <c r="C417" s="146"/>
      <c r="D417" s="146"/>
      <c r="E417" s="118">
        <v>12.5</v>
      </c>
      <c r="F417" s="119">
        <v>11</v>
      </c>
      <c r="G417" s="124">
        <f>F417/E417</f>
        <v>0.88</v>
      </c>
      <c r="H417" s="125">
        <v>0.1</v>
      </c>
      <c r="I417" s="99"/>
    </row>
    <row r="419" spans="1:10" ht="15.75">
      <c r="A419" s="137" t="s">
        <v>268</v>
      </c>
      <c r="B419" s="137"/>
      <c r="C419" s="137"/>
      <c r="D419" s="137"/>
      <c r="E419" s="137"/>
      <c r="F419" s="137"/>
      <c r="G419" s="137"/>
      <c r="H419" s="137"/>
      <c r="I419" s="20"/>
      <c r="J419" s="20"/>
    </row>
    <row r="420" ht="20.25" customHeight="1"/>
    <row r="421" spans="3:8" ht="22.5">
      <c r="C421" s="144" t="s">
        <v>142</v>
      </c>
      <c r="D421" s="144"/>
      <c r="E421" s="144"/>
      <c r="F421" s="144"/>
      <c r="G421" s="144"/>
      <c r="H421" s="79">
        <v>0.7</v>
      </c>
    </row>
    <row r="422" ht="16.5" thickBot="1">
      <c r="H422" s="80" t="s">
        <v>99</v>
      </c>
    </row>
    <row r="423" spans="1:10" ht="18.75" customHeight="1">
      <c r="A423" s="147" t="s">
        <v>144</v>
      </c>
      <c r="B423" s="148"/>
      <c r="C423" s="148"/>
      <c r="D423" s="148"/>
      <c r="E423" s="148"/>
      <c r="F423" s="148"/>
      <c r="G423" s="148"/>
      <c r="H423" s="148"/>
      <c r="I423" s="148"/>
      <c r="J423" s="149"/>
    </row>
    <row r="424" spans="1:10" ht="69.75" customHeight="1" thickBot="1">
      <c r="A424" s="165" t="s">
        <v>437</v>
      </c>
      <c r="B424" s="166"/>
      <c r="C424" s="166"/>
      <c r="D424" s="166"/>
      <c r="E424" s="166"/>
      <c r="F424" s="166"/>
      <c r="G424" s="166"/>
      <c r="H424" s="166"/>
      <c r="I424" s="166"/>
      <c r="J424" s="167"/>
    </row>
    <row r="425" spans="1:11" ht="14.25" customHeight="1">
      <c r="A425" s="141" t="s">
        <v>203</v>
      </c>
      <c r="B425" s="141"/>
      <c r="C425" s="141"/>
      <c r="D425" s="141"/>
      <c r="E425" s="141"/>
      <c r="F425" s="141"/>
      <c r="G425" s="141"/>
      <c r="H425" s="141"/>
      <c r="I425" s="141"/>
      <c r="J425" s="141"/>
      <c r="K425" s="88"/>
    </row>
    <row r="426" spans="1:11" ht="72" customHeight="1">
      <c r="A426" s="110" t="s">
        <v>375</v>
      </c>
      <c r="B426" s="142" t="s">
        <v>376</v>
      </c>
      <c r="C426" s="142"/>
      <c r="D426" s="142"/>
      <c r="E426" s="142"/>
      <c r="F426" s="142"/>
      <c r="G426" s="142"/>
      <c r="H426" s="142"/>
      <c r="I426" s="142"/>
      <c r="J426" s="142"/>
      <c r="K426" s="88"/>
    </row>
    <row r="427" spans="1:11" ht="70.5" customHeight="1">
      <c r="A427" s="143" t="s">
        <v>465</v>
      </c>
      <c r="B427" s="143"/>
      <c r="C427" s="143"/>
      <c r="D427" s="143"/>
      <c r="E427" s="143"/>
      <c r="F427" s="143"/>
      <c r="G427" s="143"/>
      <c r="H427" s="143"/>
      <c r="I427" s="143"/>
      <c r="J427" s="143"/>
      <c r="K427" s="88"/>
    </row>
    <row r="428" spans="1:11" ht="32.25" customHeight="1">
      <c r="A428" t="s">
        <v>372</v>
      </c>
      <c r="B428" t="s">
        <v>377</v>
      </c>
      <c r="K428" s="88"/>
    </row>
    <row r="429" spans="3:8" ht="22.5">
      <c r="C429" s="144" t="s">
        <v>142</v>
      </c>
      <c r="D429" s="144"/>
      <c r="E429" s="144"/>
      <c r="F429" s="144"/>
      <c r="G429" s="144"/>
      <c r="H429" s="79">
        <v>0.5</v>
      </c>
    </row>
    <row r="430" ht="18.75" customHeight="1" thickBot="1">
      <c r="H430" s="80" t="s">
        <v>99</v>
      </c>
    </row>
    <row r="431" spans="1:10" ht="20.25" customHeight="1">
      <c r="A431" s="147" t="s">
        <v>144</v>
      </c>
      <c r="B431" s="148"/>
      <c r="C431" s="148"/>
      <c r="D431" s="148"/>
      <c r="E431" s="148"/>
      <c r="F431" s="148"/>
      <c r="G431" s="148"/>
      <c r="H431" s="148"/>
      <c r="I431" s="148"/>
      <c r="J431" s="149"/>
    </row>
    <row r="432" spans="1:10" ht="66.75" customHeight="1">
      <c r="A432" s="165" t="s">
        <v>474</v>
      </c>
      <c r="B432" s="166"/>
      <c r="C432" s="166"/>
      <c r="D432" s="166"/>
      <c r="E432" s="166"/>
      <c r="F432" s="166"/>
      <c r="G432" s="166"/>
      <c r="H432" s="166"/>
      <c r="I432" s="166"/>
      <c r="J432" s="167"/>
    </row>
    <row r="433" spans="1:10" ht="70.5" customHeight="1">
      <c r="A433" s="111" t="s">
        <v>378</v>
      </c>
      <c r="B433" s="194" t="s">
        <v>280</v>
      </c>
      <c r="C433" s="194"/>
      <c r="D433" s="194"/>
      <c r="E433" s="194"/>
      <c r="F433" s="194"/>
      <c r="G433" s="194"/>
      <c r="H433" s="194"/>
      <c r="I433" s="194"/>
      <c r="J433" s="194"/>
    </row>
    <row r="434" spans="1:10" ht="107.25" customHeight="1">
      <c r="A434" s="309" t="s">
        <v>472</v>
      </c>
      <c r="B434" s="309"/>
      <c r="C434" s="309"/>
      <c r="D434" s="309"/>
      <c r="E434" s="309"/>
      <c r="F434" s="309"/>
      <c r="G434" s="309"/>
      <c r="H434" s="309"/>
      <c r="I434" s="309"/>
      <c r="J434" s="309"/>
    </row>
    <row r="435" spans="3:8" ht="34.5" customHeight="1">
      <c r="C435" s="144" t="s">
        <v>142</v>
      </c>
      <c r="D435" s="144"/>
      <c r="E435" s="144"/>
      <c r="F435" s="144"/>
      <c r="G435" s="144"/>
      <c r="H435" s="79">
        <v>0.5</v>
      </c>
    </row>
    <row r="436" ht="16.5" thickBot="1">
      <c r="H436" s="80" t="s">
        <v>99</v>
      </c>
    </row>
    <row r="437" spans="1:10" ht="24" customHeight="1">
      <c r="A437" s="147" t="s">
        <v>144</v>
      </c>
      <c r="B437" s="148"/>
      <c r="C437" s="148"/>
      <c r="D437" s="148"/>
      <c r="E437" s="148"/>
      <c r="F437" s="148"/>
      <c r="G437" s="148"/>
      <c r="H437" s="148"/>
      <c r="I437" s="148"/>
      <c r="J437" s="149"/>
    </row>
    <row r="438" spans="1:10" ht="48.75" customHeight="1">
      <c r="A438" s="165" t="s">
        <v>473</v>
      </c>
      <c r="B438" s="166"/>
      <c r="C438" s="166"/>
      <c r="D438" s="166"/>
      <c r="E438" s="166"/>
      <c r="F438" s="166"/>
      <c r="G438" s="166"/>
      <c r="H438" s="166"/>
      <c r="I438" s="166"/>
      <c r="J438" s="167"/>
    </row>
    <row r="440" spans="1:10" ht="15.75">
      <c r="A440" s="180" t="s">
        <v>282</v>
      </c>
      <c r="B440" s="180"/>
      <c r="C440" s="180"/>
      <c r="D440" s="180"/>
      <c r="E440" s="180"/>
      <c r="F440" s="180"/>
      <c r="G440" s="180"/>
      <c r="H440" s="180"/>
      <c r="I440" s="180"/>
      <c r="J440" s="180"/>
    </row>
    <row r="441" ht="19.5" customHeight="1"/>
    <row r="442" spans="1:10" ht="15.75">
      <c r="A442" s="35" t="s">
        <v>291</v>
      </c>
      <c r="B442" s="181" t="s">
        <v>301</v>
      </c>
      <c r="C442" s="181"/>
      <c r="D442" s="181"/>
      <c r="E442" s="181"/>
      <c r="F442" s="181"/>
      <c r="G442" s="181"/>
      <c r="H442" s="181"/>
      <c r="I442" s="181"/>
      <c r="J442" s="181"/>
    </row>
    <row r="443" spans="2:10" ht="32.25" customHeight="1">
      <c r="B443" s="181"/>
      <c r="C443" s="181"/>
      <c r="D443" s="181"/>
      <c r="E443" s="181"/>
      <c r="F443" s="181"/>
      <c r="G443" s="181"/>
      <c r="H443" s="181"/>
      <c r="I443" s="181"/>
      <c r="J443" s="181"/>
    </row>
    <row r="444" ht="14.25" customHeight="1"/>
    <row r="445" spans="1:10" ht="72" customHeight="1">
      <c r="A445" s="151" t="s">
        <v>438</v>
      </c>
      <c r="B445" s="151"/>
      <c r="C445" s="151"/>
      <c r="D445" s="151"/>
      <c r="E445" s="151"/>
      <c r="F445" s="151"/>
      <c r="G445" s="151"/>
      <c r="H445" s="151"/>
      <c r="I445" s="151"/>
      <c r="J445" s="151"/>
    </row>
    <row r="446" spans="1:2" ht="15.75">
      <c r="A446" t="s">
        <v>372</v>
      </c>
      <c r="B446" t="s">
        <v>373</v>
      </c>
    </row>
    <row r="447" spans="3:8" ht="22.5">
      <c r="C447" s="144" t="s">
        <v>142</v>
      </c>
      <c r="D447" s="144"/>
      <c r="E447" s="144"/>
      <c r="F447" s="144"/>
      <c r="G447" s="144"/>
      <c r="H447" s="79">
        <v>1</v>
      </c>
    </row>
    <row r="448" ht="57" customHeight="1" thickBot="1">
      <c r="H448" s="80" t="s">
        <v>99</v>
      </c>
    </row>
    <row r="449" spans="1:10" ht="18.75">
      <c r="A449" s="147" t="s">
        <v>144</v>
      </c>
      <c r="B449" s="148"/>
      <c r="C449" s="148"/>
      <c r="D449" s="148"/>
      <c r="E449" s="148"/>
      <c r="F449" s="148"/>
      <c r="G449" s="148"/>
      <c r="H449" s="148"/>
      <c r="I449" s="148"/>
      <c r="J449" s="149"/>
    </row>
    <row r="450" spans="1:10" ht="42" customHeight="1">
      <c r="A450" s="165" t="s">
        <v>423</v>
      </c>
      <c r="B450" s="166"/>
      <c r="C450" s="166"/>
      <c r="D450" s="166"/>
      <c r="E450" s="166"/>
      <c r="F450" s="166"/>
      <c r="G450" s="166"/>
      <c r="H450" s="166"/>
      <c r="I450" s="166"/>
      <c r="J450" s="167"/>
    </row>
    <row r="451" ht="15.75">
      <c r="H451" s="86"/>
    </row>
    <row r="452" spans="1:10" ht="47.25" customHeight="1">
      <c r="A452" s="191" t="s">
        <v>365</v>
      </c>
      <c r="B452" s="192"/>
      <c r="C452" s="192"/>
      <c r="D452" s="192"/>
      <c r="E452" s="192"/>
      <c r="F452" s="192"/>
      <c r="G452" s="192"/>
      <c r="H452" s="192"/>
      <c r="I452" s="192"/>
      <c r="J452" s="192"/>
    </row>
    <row r="453" ht="21.75" customHeight="1"/>
    <row r="454" spans="1:10" ht="15.75">
      <c r="A454" s="87" t="s">
        <v>310</v>
      </c>
      <c r="B454" s="179" t="s">
        <v>311</v>
      </c>
      <c r="C454" s="179"/>
      <c r="D454" s="179"/>
      <c r="E454" s="179"/>
      <c r="F454" s="179"/>
      <c r="G454" s="179"/>
      <c r="H454" s="179"/>
      <c r="I454" s="179"/>
      <c r="J454" s="179"/>
    </row>
    <row r="456" spans="1:10" ht="15.75">
      <c r="A456" s="193" t="s">
        <v>319</v>
      </c>
      <c r="B456" s="193"/>
      <c r="C456" s="193"/>
      <c r="D456" s="193"/>
      <c r="E456" s="193"/>
      <c r="F456" s="193"/>
      <c r="G456" s="193"/>
      <c r="H456" s="193" t="s">
        <v>318</v>
      </c>
      <c r="I456" s="193"/>
      <c r="J456" s="59" t="s">
        <v>313</v>
      </c>
    </row>
    <row r="457" spans="1:10" ht="15" customHeight="1">
      <c r="A457" s="62" t="s">
        <v>312</v>
      </c>
      <c r="B457" s="62"/>
      <c r="C457" s="62"/>
      <c r="D457" s="62"/>
      <c r="E457" s="89"/>
      <c r="F457" s="90"/>
      <c r="G457" s="91"/>
      <c r="H457" s="186" t="s">
        <v>409</v>
      </c>
      <c r="I457" s="186"/>
      <c r="J457" s="5">
        <v>0.1</v>
      </c>
    </row>
    <row r="458" spans="1:10" ht="15.75">
      <c r="A458" s="62" t="s">
        <v>314</v>
      </c>
      <c r="B458" s="89"/>
      <c r="C458" s="90"/>
      <c r="D458" s="90"/>
      <c r="E458" s="90"/>
      <c r="F458" s="90"/>
      <c r="G458" s="91"/>
      <c r="H458" s="186" t="s">
        <v>409</v>
      </c>
      <c r="I458" s="186"/>
      <c r="J458" s="5">
        <v>0.2</v>
      </c>
    </row>
    <row r="459" spans="1:10" ht="15.75">
      <c r="A459" s="188" t="s">
        <v>315</v>
      </c>
      <c r="B459" s="189"/>
      <c r="C459" s="189"/>
      <c r="D459" s="189"/>
      <c r="E459" s="189"/>
      <c r="F459" s="189"/>
      <c r="G459" s="190"/>
      <c r="H459" s="186" t="s">
        <v>409</v>
      </c>
      <c r="I459" s="186"/>
      <c r="J459" s="5">
        <v>0.2</v>
      </c>
    </row>
    <row r="460" spans="1:10" ht="15.75">
      <c r="A460" s="188" t="s">
        <v>316</v>
      </c>
      <c r="B460" s="189"/>
      <c r="C460" s="189"/>
      <c r="D460" s="189"/>
      <c r="E460" s="189"/>
      <c r="F460" s="189"/>
      <c r="G460" s="190"/>
      <c r="H460" s="186" t="s">
        <v>409</v>
      </c>
      <c r="I460" s="186"/>
      <c r="J460" s="5">
        <v>0.2</v>
      </c>
    </row>
    <row r="461" spans="1:10" ht="15.75">
      <c r="A461" s="188" t="s">
        <v>317</v>
      </c>
      <c r="B461" s="189"/>
      <c r="C461" s="189"/>
      <c r="D461" s="189"/>
      <c r="E461" s="189"/>
      <c r="F461" s="189"/>
      <c r="G461" s="190"/>
      <c r="H461" s="186" t="s">
        <v>409</v>
      </c>
      <c r="I461" s="186"/>
      <c r="J461" s="5">
        <v>0.3</v>
      </c>
    </row>
    <row r="462" spans="1:10" ht="42" customHeight="1">
      <c r="A462" s="185" t="s">
        <v>412</v>
      </c>
      <c r="B462" s="185"/>
      <c r="C462" s="185"/>
      <c r="D462" s="185"/>
      <c r="E462" s="185"/>
      <c r="F462" s="185"/>
      <c r="G462" s="185"/>
      <c r="H462" s="186" t="s">
        <v>410</v>
      </c>
      <c r="I462" s="186"/>
      <c r="J462" s="5">
        <v>0.5</v>
      </c>
    </row>
    <row r="463" spans="1:10" ht="49.5" customHeight="1">
      <c r="A463" s="165" t="s">
        <v>430</v>
      </c>
      <c r="B463" s="166"/>
      <c r="C463" s="166"/>
      <c r="D463" s="166"/>
      <c r="E463" s="166"/>
      <c r="F463" s="166"/>
      <c r="G463" s="167"/>
      <c r="H463" s="186" t="s">
        <v>411</v>
      </c>
      <c r="I463" s="186"/>
      <c r="J463" s="5">
        <v>0.5</v>
      </c>
    </row>
    <row r="464" ht="52.5" customHeight="1"/>
    <row r="465" spans="3:8" ht="22.5">
      <c r="C465" s="144" t="s">
        <v>142</v>
      </c>
      <c r="D465" s="144"/>
      <c r="E465" s="144"/>
      <c r="F465" s="144"/>
      <c r="G465" s="144"/>
      <c r="H465" s="79">
        <v>2</v>
      </c>
    </row>
    <row r="466" ht="16.5" thickBot="1">
      <c r="H466" s="80" t="s">
        <v>99</v>
      </c>
    </row>
    <row r="467" spans="1:10" ht="18.75">
      <c r="A467" s="147" t="s">
        <v>144</v>
      </c>
      <c r="B467" s="148"/>
      <c r="C467" s="148"/>
      <c r="D467" s="148"/>
      <c r="E467" s="148"/>
      <c r="F467" s="148"/>
      <c r="G467" s="148"/>
      <c r="H467" s="148"/>
      <c r="I467" s="148"/>
      <c r="J467" s="149"/>
    </row>
    <row r="468" spans="1:10" ht="51.75" customHeight="1">
      <c r="A468" s="182" t="s">
        <v>388</v>
      </c>
      <c r="B468" s="183"/>
      <c r="C468" s="183"/>
      <c r="D468" s="183"/>
      <c r="E468" s="183"/>
      <c r="F468" s="183"/>
      <c r="G468" s="183"/>
      <c r="H468" s="183"/>
      <c r="I468" s="183"/>
      <c r="J468" s="184"/>
    </row>
    <row r="469" ht="34.5" customHeight="1"/>
    <row r="470" spans="1:10" ht="15.75">
      <c r="A470" s="35" t="s">
        <v>320</v>
      </c>
      <c r="B470" s="187" t="s">
        <v>321</v>
      </c>
      <c r="C470" s="187"/>
      <c r="D470" s="187"/>
      <c r="E470" s="187"/>
      <c r="F470" s="187"/>
      <c r="G470" s="187"/>
      <c r="H470" s="187"/>
      <c r="I470" s="187"/>
      <c r="J470" s="187"/>
    </row>
    <row r="471" spans="2:10" ht="15.75">
      <c r="B471" s="187"/>
      <c r="C471" s="187"/>
      <c r="D471" s="187"/>
      <c r="E471" s="187"/>
      <c r="F471" s="187"/>
      <c r="G471" s="187"/>
      <c r="H471" s="187"/>
      <c r="I471" s="187"/>
      <c r="J471" s="187"/>
    </row>
    <row r="473" spans="1:10" ht="45.75" customHeight="1">
      <c r="A473" s="152" t="s">
        <v>413</v>
      </c>
      <c r="B473" s="152"/>
      <c r="C473" s="152"/>
      <c r="D473" s="152"/>
      <c r="E473" s="152"/>
      <c r="F473" s="152"/>
      <c r="G473" s="152"/>
      <c r="H473" s="152"/>
      <c r="I473" s="152"/>
      <c r="J473" s="152"/>
    </row>
    <row r="474" spans="1:10" ht="15.75" hidden="1">
      <c r="A474" s="152"/>
      <c r="B474" s="152"/>
      <c r="C474" s="152"/>
      <c r="D474" s="152"/>
      <c r="E474" s="152"/>
      <c r="F474" s="152"/>
      <c r="G474" s="152"/>
      <c r="H474" s="152"/>
      <c r="I474" s="152"/>
      <c r="J474" s="152"/>
    </row>
    <row r="476" spans="3:8" ht="22.5">
      <c r="C476" s="144" t="s">
        <v>142</v>
      </c>
      <c r="D476" s="144"/>
      <c r="E476" s="144"/>
      <c r="F476" s="144"/>
      <c r="G476" s="144"/>
      <c r="H476" s="79">
        <v>1</v>
      </c>
    </row>
    <row r="477" ht="16.5" thickBot="1">
      <c r="H477" s="80" t="s">
        <v>99</v>
      </c>
    </row>
    <row r="478" spans="1:10" ht="18.75">
      <c r="A478" s="147" t="s">
        <v>144</v>
      </c>
      <c r="B478" s="148"/>
      <c r="C478" s="148"/>
      <c r="D478" s="148"/>
      <c r="E478" s="148"/>
      <c r="F478" s="148"/>
      <c r="G478" s="148"/>
      <c r="H478" s="148"/>
      <c r="I478" s="148"/>
      <c r="J478" s="149"/>
    </row>
    <row r="479" spans="1:10" ht="56.25" customHeight="1">
      <c r="A479" s="165" t="s">
        <v>388</v>
      </c>
      <c r="B479" s="166"/>
      <c r="C479" s="166"/>
      <c r="D479" s="166"/>
      <c r="E479" s="166"/>
      <c r="F479" s="166"/>
      <c r="G479" s="166"/>
      <c r="H479" s="166"/>
      <c r="I479" s="166"/>
      <c r="J479" s="167"/>
    </row>
    <row r="480" ht="15.75">
      <c r="H480" s="86"/>
    </row>
    <row r="481" spans="1:2" ht="50.25" customHeight="1">
      <c r="A481" s="35" t="s">
        <v>322</v>
      </c>
      <c r="B481" s="76" t="s">
        <v>323</v>
      </c>
    </row>
    <row r="482" ht="18.75" customHeight="1"/>
    <row r="483" spans="1:10" ht="39.75" customHeight="1">
      <c r="A483" s="152" t="s">
        <v>469</v>
      </c>
      <c r="B483" s="152"/>
      <c r="C483" s="152"/>
      <c r="D483" s="152"/>
      <c r="E483" s="152"/>
      <c r="F483" s="152"/>
      <c r="G483" s="152"/>
      <c r="H483" s="152"/>
      <c r="I483" s="152"/>
      <c r="J483" s="152"/>
    </row>
    <row r="484" spans="1:10" ht="15.75">
      <c r="A484" s="152"/>
      <c r="B484" s="152"/>
      <c r="C484" s="152"/>
      <c r="D484" s="152"/>
      <c r="E484" s="152"/>
      <c r="F484" s="152"/>
      <c r="G484" s="152"/>
      <c r="H484" s="152"/>
      <c r="I484" s="152"/>
      <c r="J484" s="152"/>
    </row>
    <row r="485" spans="3:8" ht="22.5">
      <c r="C485" s="144" t="s">
        <v>142</v>
      </c>
      <c r="D485" s="144"/>
      <c r="E485" s="144"/>
      <c r="F485" s="144"/>
      <c r="G485" s="144"/>
      <c r="H485" s="79">
        <v>1</v>
      </c>
    </row>
    <row r="486" ht="16.5" thickBot="1">
      <c r="H486" s="80" t="s">
        <v>99</v>
      </c>
    </row>
    <row r="487" spans="1:10" ht="18.75">
      <c r="A487" s="147" t="s">
        <v>144</v>
      </c>
      <c r="B487" s="148"/>
      <c r="C487" s="148"/>
      <c r="D487" s="148"/>
      <c r="E487" s="148"/>
      <c r="F487" s="148"/>
      <c r="G487" s="148"/>
      <c r="H487" s="148"/>
      <c r="I487" s="148"/>
      <c r="J487" s="149"/>
    </row>
    <row r="488" spans="1:10" ht="57" customHeight="1">
      <c r="A488" s="165" t="s">
        <v>426</v>
      </c>
      <c r="B488" s="166"/>
      <c r="C488" s="166"/>
      <c r="D488" s="166"/>
      <c r="E488" s="166"/>
      <c r="F488" s="166"/>
      <c r="G488" s="166"/>
      <c r="H488" s="166"/>
      <c r="I488" s="166"/>
      <c r="J488" s="167"/>
    </row>
    <row r="490" spans="1:10" ht="15.75">
      <c r="A490" s="35" t="s">
        <v>324</v>
      </c>
      <c r="B490" s="179" t="s">
        <v>325</v>
      </c>
      <c r="C490" s="179"/>
      <c r="D490" s="179"/>
      <c r="E490" s="179"/>
      <c r="F490" s="179"/>
      <c r="G490" s="179"/>
      <c r="H490" s="179"/>
      <c r="I490" s="179"/>
      <c r="J490" s="179"/>
    </row>
    <row r="491" spans="2:10" ht="15" customHeight="1">
      <c r="B491" s="179"/>
      <c r="C491" s="179"/>
      <c r="D491" s="179"/>
      <c r="E491" s="179"/>
      <c r="F491" s="179"/>
      <c r="G491" s="179"/>
      <c r="H491" s="179"/>
      <c r="I491" s="179"/>
      <c r="J491" s="179"/>
    </row>
    <row r="492" ht="37.5" customHeight="1"/>
    <row r="493" spans="1:10" ht="15.75">
      <c r="A493" s="173" t="s">
        <v>451</v>
      </c>
      <c r="B493" s="173"/>
      <c r="C493" s="173"/>
      <c r="D493" s="173"/>
      <c r="E493" s="173"/>
      <c r="F493" s="173"/>
      <c r="G493" s="173"/>
      <c r="H493" s="173"/>
      <c r="I493" s="173"/>
      <c r="J493" s="173"/>
    </row>
    <row r="494" spans="1:10" ht="33" customHeight="1">
      <c r="A494" s="173"/>
      <c r="B494" s="173"/>
      <c r="C494" s="173"/>
      <c r="D494" s="173"/>
      <c r="E494" s="173"/>
      <c r="F494" s="173"/>
      <c r="G494" s="173"/>
      <c r="H494" s="173"/>
      <c r="I494" s="173"/>
      <c r="J494" s="173"/>
    </row>
    <row r="495" spans="3:8" ht="22.5" customHeight="1">
      <c r="C495" s="144" t="s">
        <v>142</v>
      </c>
      <c r="D495" s="144"/>
      <c r="E495" s="144"/>
      <c r="F495" s="144"/>
      <c r="G495" s="144"/>
      <c r="H495" s="79">
        <v>1</v>
      </c>
    </row>
    <row r="496" ht="16.5" thickBot="1">
      <c r="H496" s="80" t="s">
        <v>99</v>
      </c>
    </row>
    <row r="497" spans="1:10" ht="18.75">
      <c r="A497" s="176" t="s">
        <v>144</v>
      </c>
      <c r="B497" s="177"/>
      <c r="C497" s="177"/>
      <c r="D497" s="177"/>
      <c r="E497" s="177"/>
      <c r="F497" s="177"/>
      <c r="G497" s="177"/>
      <c r="H497" s="177"/>
      <c r="I497" s="177"/>
      <c r="J497" s="178"/>
    </row>
    <row r="498" spans="1:10" ht="47.25" customHeight="1">
      <c r="A498" s="165" t="s">
        <v>388</v>
      </c>
      <c r="B498" s="166"/>
      <c r="C498" s="166"/>
      <c r="D498" s="166"/>
      <c r="E498" s="166"/>
      <c r="F498" s="166"/>
      <c r="G498" s="166"/>
      <c r="H498" s="166"/>
      <c r="I498" s="166"/>
      <c r="J498" s="167"/>
    </row>
    <row r="500" spans="1:10" ht="15.75">
      <c r="A500" s="35" t="s">
        <v>327</v>
      </c>
      <c r="B500" s="179" t="s">
        <v>326</v>
      </c>
      <c r="C500" s="179"/>
      <c r="D500" s="179"/>
      <c r="E500" s="179"/>
      <c r="F500" s="179"/>
      <c r="G500" s="179"/>
      <c r="H500" s="179"/>
      <c r="I500" s="179"/>
      <c r="J500" s="179"/>
    </row>
    <row r="501" spans="2:10" ht="27.75" customHeight="1">
      <c r="B501" s="179"/>
      <c r="C501" s="179"/>
      <c r="D501" s="179"/>
      <c r="E501" s="179"/>
      <c r="F501" s="179"/>
      <c r="G501" s="179"/>
      <c r="H501" s="179"/>
      <c r="I501" s="179"/>
      <c r="J501" s="179"/>
    </row>
    <row r="502" spans="1:10" ht="15.75">
      <c r="A502" s="173" t="s">
        <v>452</v>
      </c>
      <c r="B502" s="173"/>
      <c r="C502" s="173"/>
      <c r="D502" s="173"/>
      <c r="E502" s="173"/>
      <c r="F502" s="173"/>
      <c r="G502" s="173"/>
      <c r="H502" s="173"/>
      <c r="I502" s="173"/>
      <c r="J502" s="173"/>
    </row>
    <row r="503" spans="1:10" ht="82.5" customHeight="1">
      <c r="A503" s="173"/>
      <c r="B503" s="173"/>
      <c r="C503" s="173"/>
      <c r="D503" s="173"/>
      <c r="E503" s="173"/>
      <c r="F503" s="173"/>
      <c r="G503" s="173"/>
      <c r="H503" s="173"/>
      <c r="I503" s="173"/>
      <c r="J503" s="173"/>
    </row>
    <row r="504" spans="3:8" ht="40.5" customHeight="1">
      <c r="C504" s="144" t="s">
        <v>142</v>
      </c>
      <c r="D504" s="144"/>
      <c r="E504" s="144"/>
      <c r="F504" s="144"/>
      <c r="G504" s="144"/>
      <c r="H504" s="79">
        <v>1</v>
      </c>
    </row>
    <row r="505" ht="18.75" customHeight="1" thickBot="1">
      <c r="H505" s="80" t="s">
        <v>99</v>
      </c>
    </row>
    <row r="506" spans="1:10" ht="17.25" customHeight="1">
      <c r="A506" s="147" t="s">
        <v>144</v>
      </c>
      <c r="B506" s="148"/>
      <c r="C506" s="148"/>
      <c r="D506" s="148"/>
      <c r="E506" s="148"/>
      <c r="F506" s="148"/>
      <c r="G506" s="148"/>
      <c r="H506" s="148"/>
      <c r="I506" s="148"/>
      <c r="J506" s="149"/>
    </row>
    <row r="507" spans="1:10" ht="71.25" customHeight="1">
      <c r="A507" s="165" t="s">
        <v>424</v>
      </c>
      <c r="B507" s="166"/>
      <c r="C507" s="166"/>
      <c r="D507" s="166"/>
      <c r="E507" s="166"/>
      <c r="F507" s="166"/>
      <c r="G507" s="166"/>
      <c r="H507" s="166"/>
      <c r="I507" s="166"/>
      <c r="J507" s="167"/>
    </row>
    <row r="508" ht="35.25" customHeight="1"/>
    <row r="509" spans="1:10" ht="30.75" customHeight="1">
      <c r="A509" s="175" t="s">
        <v>328</v>
      </c>
      <c r="B509" s="175"/>
      <c r="C509" s="175"/>
      <c r="D509" s="175"/>
      <c r="E509" s="175"/>
      <c r="F509" s="175"/>
      <c r="G509" s="175"/>
      <c r="H509" s="175"/>
      <c r="I509" s="175"/>
      <c r="J509" s="175"/>
    </row>
    <row r="510" spans="1:10" ht="18.75" customHeight="1">
      <c r="A510" s="175"/>
      <c r="B510" s="175"/>
      <c r="C510" s="175"/>
      <c r="D510" s="175"/>
      <c r="E510" s="175"/>
      <c r="F510" s="175"/>
      <c r="G510" s="175"/>
      <c r="H510" s="175"/>
      <c r="I510" s="175"/>
      <c r="J510" s="175"/>
    </row>
    <row r="511" ht="18.75" customHeight="1"/>
    <row r="512" spans="1:2" ht="50.25" customHeight="1">
      <c r="A512" s="35" t="s">
        <v>330</v>
      </c>
      <c r="B512" s="76" t="s">
        <v>329</v>
      </c>
    </row>
    <row r="514" spans="1:5" ht="15.75">
      <c r="A514" t="s">
        <v>331</v>
      </c>
      <c r="E514" s="76" t="s">
        <v>414</v>
      </c>
    </row>
    <row r="515" spans="1:5" ht="15" customHeight="1">
      <c r="A515" t="s">
        <v>332</v>
      </c>
      <c r="E515" s="76" t="s">
        <v>414</v>
      </c>
    </row>
    <row r="516" spans="3:8" ht="39.75" customHeight="1">
      <c r="C516" s="144" t="s">
        <v>142</v>
      </c>
      <c r="D516" s="144"/>
      <c r="E516" s="144"/>
      <c r="F516" s="144"/>
      <c r="G516" s="144"/>
      <c r="H516" s="79">
        <v>1</v>
      </c>
    </row>
    <row r="517" ht="27.75" customHeight="1" thickBot="1">
      <c r="H517" s="80" t="s">
        <v>99</v>
      </c>
    </row>
    <row r="518" spans="1:10" ht="18.75">
      <c r="A518" s="147" t="s">
        <v>144</v>
      </c>
      <c r="B518" s="148"/>
      <c r="C518" s="148"/>
      <c r="D518" s="148"/>
      <c r="E518" s="148"/>
      <c r="F518" s="148"/>
      <c r="G518" s="148"/>
      <c r="H518" s="148"/>
      <c r="I518" s="148"/>
      <c r="J518" s="149"/>
    </row>
    <row r="519" spans="1:10" ht="52.5" customHeight="1">
      <c r="A519" s="165" t="s">
        <v>388</v>
      </c>
      <c r="B519" s="166"/>
      <c r="C519" s="166"/>
      <c r="D519" s="166"/>
      <c r="E519" s="166"/>
      <c r="F519" s="166"/>
      <c r="G519" s="166"/>
      <c r="H519" s="166"/>
      <c r="I519" s="166"/>
      <c r="J519" s="167"/>
    </row>
    <row r="520" spans="1:10" ht="45" customHeight="1">
      <c r="A520" s="84"/>
      <c r="B520" s="84"/>
      <c r="C520" s="84"/>
      <c r="D520" s="84"/>
      <c r="E520" s="84"/>
      <c r="F520" s="84"/>
      <c r="G520" s="84"/>
      <c r="H520" s="84"/>
      <c r="I520" s="84"/>
      <c r="J520" s="84"/>
    </row>
    <row r="521" spans="1:10" ht="15.75">
      <c r="A521" s="92" t="s">
        <v>339</v>
      </c>
      <c r="B521" s="172" t="s">
        <v>338</v>
      </c>
      <c r="C521" s="172"/>
      <c r="D521" s="172"/>
      <c r="E521" s="172"/>
      <c r="F521" s="172"/>
      <c r="G521" s="172"/>
      <c r="H521" s="172"/>
      <c r="I521" s="172"/>
      <c r="J521" s="172"/>
    </row>
    <row r="522" spans="1:10" ht="15.75">
      <c r="A522" s="84"/>
      <c r="B522" s="84"/>
      <c r="C522" s="84"/>
      <c r="D522" s="84"/>
      <c r="E522" s="84"/>
      <c r="F522" s="84"/>
      <c r="G522" s="84"/>
      <c r="H522" s="84"/>
      <c r="I522" s="84"/>
      <c r="J522" s="84"/>
    </row>
    <row r="523" spans="1:10" ht="33.75" customHeight="1">
      <c r="A523" s="164" t="s">
        <v>441</v>
      </c>
      <c r="B523" s="164"/>
      <c r="C523" s="164"/>
      <c r="D523" s="164"/>
      <c r="E523" s="164"/>
      <c r="F523" s="164"/>
      <c r="G523" s="164"/>
      <c r="H523" s="164"/>
      <c r="I523" s="164"/>
      <c r="J523" s="164"/>
    </row>
    <row r="524" spans="1:10" ht="22.5">
      <c r="A524" s="84"/>
      <c r="B524" s="84"/>
      <c r="C524" s="144" t="s">
        <v>142</v>
      </c>
      <c r="D524" s="144"/>
      <c r="E524" s="144"/>
      <c r="F524" s="144"/>
      <c r="G524" s="144"/>
      <c r="H524" s="79">
        <v>1</v>
      </c>
      <c r="I524" s="84"/>
      <c r="J524" s="84"/>
    </row>
    <row r="525" spans="1:10" ht="16.5" thickBot="1">
      <c r="A525" s="84"/>
      <c r="B525" s="84"/>
      <c r="H525" s="80" t="s">
        <v>99</v>
      </c>
      <c r="I525" s="84"/>
      <c r="J525" s="84"/>
    </row>
    <row r="526" spans="1:10" ht="28.5" customHeight="1">
      <c r="A526" s="147" t="s">
        <v>144</v>
      </c>
      <c r="B526" s="148"/>
      <c r="C526" s="148"/>
      <c r="D526" s="148"/>
      <c r="E526" s="148"/>
      <c r="F526" s="148"/>
      <c r="G526" s="148"/>
      <c r="H526" s="148"/>
      <c r="I526" s="148"/>
      <c r="J526" s="149"/>
    </row>
    <row r="527" spans="1:10" ht="52.5" customHeight="1">
      <c r="A527" s="165" t="s">
        <v>388</v>
      </c>
      <c r="B527" s="166"/>
      <c r="C527" s="166"/>
      <c r="D527" s="166"/>
      <c r="E527" s="166"/>
      <c r="F527" s="166"/>
      <c r="G527" s="166"/>
      <c r="H527" s="166"/>
      <c r="I527" s="166"/>
      <c r="J527" s="167"/>
    </row>
    <row r="528" spans="1:10" ht="15.75">
      <c r="A528" s="84"/>
      <c r="B528" s="84"/>
      <c r="C528" s="84"/>
      <c r="D528" s="84"/>
      <c r="E528" s="84"/>
      <c r="F528" s="84"/>
      <c r="G528" s="84"/>
      <c r="H528" s="84"/>
      <c r="I528" s="84"/>
      <c r="J528" s="84"/>
    </row>
    <row r="529" spans="1:2" ht="40.5" customHeight="1">
      <c r="A529" s="35" t="s">
        <v>340</v>
      </c>
      <c r="B529" s="76" t="s">
        <v>333</v>
      </c>
    </row>
    <row r="531" spans="1:10" ht="42" customHeight="1">
      <c r="A531" s="164" t="s">
        <v>440</v>
      </c>
      <c r="B531" s="164"/>
      <c r="C531" s="164"/>
      <c r="D531" s="164"/>
      <c r="E531" s="164"/>
      <c r="F531" s="164"/>
      <c r="G531" s="164"/>
      <c r="H531" s="164"/>
      <c r="I531" s="164"/>
      <c r="J531" s="164"/>
    </row>
    <row r="532" spans="3:8" ht="22.5">
      <c r="C532" s="144" t="s">
        <v>142</v>
      </c>
      <c r="D532" s="144"/>
      <c r="E532" s="144"/>
      <c r="F532" s="144"/>
      <c r="G532" s="144"/>
      <c r="H532" s="79">
        <v>1</v>
      </c>
    </row>
    <row r="533" ht="16.5" thickBot="1">
      <c r="H533" s="80" t="s">
        <v>99</v>
      </c>
    </row>
    <row r="534" spans="1:10" ht="18.75">
      <c r="A534" s="147" t="s">
        <v>144</v>
      </c>
      <c r="B534" s="148"/>
      <c r="C534" s="148"/>
      <c r="D534" s="148"/>
      <c r="E534" s="148"/>
      <c r="F534" s="148"/>
      <c r="G534" s="148"/>
      <c r="H534" s="148"/>
      <c r="I534" s="148"/>
      <c r="J534" s="149"/>
    </row>
    <row r="535" spans="1:10" ht="49.5" customHeight="1">
      <c r="A535" s="165" t="s">
        <v>388</v>
      </c>
      <c r="B535" s="166"/>
      <c r="C535" s="166"/>
      <c r="D535" s="166"/>
      <c r="E535" s="166"/>
      <c r="F535" s="166"/>
      <c r="G535" s="166"/>
      <c r="H535" s="166"/>
      <c r="I535" s="166"/>
      <c r="J535" s="167"/>
    </row>
    <row r="537" spans="1:2" ht="15.75">
      <c r="A537" s="35" t="s">
        <v>341</v>
      </c>
      <c r="B537" s="76" t="s">
        <v>335</v>
      </c>
    </row>
    <row r="538" ht="48" customHeight="1"/>
    <row r="539" spans="1:10" ht="15.75">
      <c r="A539" s="164" t="s">
        <v>439</v>
      </c>
      <c r="B539" s="164"/>
      <c r="C539" s="164"/>
      <c r="D539" s="164"/>
      <c r="E539" s="164"/>
      <c r="F539" s="164"/>
      <c r="G539" s="164"/>
      <c r="H539" s="164"/>
      <c r="I539" s="164"/>
      <c r="J539" s="164"/>
    </row>
    <row r="540" spans="1:10" ht="27.75" customHeight="1">
      <c r="A540" s="164"/>
      <c r="B540" s="164"/>
      <c r="C540" s="164"/>
      <c r="D540" s="164"/>
      <c r="E540" s="164"/>
      <c r="F540" s="164"/>
      <c r="G540" s="164"/>
      <c r="H540" s="164"/>
      <c r="I540" s="164"/>
      <c r="J540" s="164"/>
    </row>
    <row r="541" spans="3:8" ht="22.5">
      <c r="C541" s="144" t="s">
        <v>142</v>
      </c>
      <c r="D541" s="144"/>
      <c r="E541" s="144"/>
      <c r="F541" s="144"/>
      <c r="G541" s="144"/>
      <c r="H541" s="79">
        <v>1</v>
      </c>
    </row>
    <row r="542" ht="16.5" thickBot="1">
      <c r="H542" s="80" t="s">
        <v>99</v>
      </c>
    </row>
    <row r="543" spans="1:10" ht="30.75" customHeight="1">
      <c r="A543" s="147" t="s">
        <v>144</v>
      </c>
      <c r="B543" s="148"/>
      <c r="C543" s="148"/>
      <c r="D543" s="148"/>
      <c r="E543" s="148"/>
      <c r="F543" s="148"/>
      <c r="G543" s="148"/>
      <c r="H543" s="148"/>
      <c r="I543" s="148"/>
      <c r="J543" s="149"/>
    </row>
    <row r="544" spans="1:10" ht="55.5" customHeight="1">
      <c r="A544" s="165" t="s">
        <v>388</v>
      </c>
      <c r="B544" s="166"/>
      <c r="C544" s="166"/>
      <c r="D544" s="166"/>
      <c r="E544" s="166"/>
      <c r="F544" s="166"/>
      <c r="G544" s="166"/>
      <c r="H544" s="166"/>
      <c r="I544" s="166"/>
      <c r="J544" s="167"/>
    </row>
    <row r="546" spans="1:2" ht="15.75">
      <c r="A546" s="35" t="s">
        <v>342</v>
      </c>
      <c r="B546" s="76" t="s">
        <v>337</v>
      </c>
    </row>
    <row r="547" ht="15" customHeight="1">
      <c r="E547" s="85"/>
    </row>
    <row r="548" spans="1:10" ht="15.75">
      <c r="A548" s="173" t="s">
        <v>454</v>
      </c>
      <c r="B548" s="173"/>
      <c r="C548" s="173"/>
      <c r="D548" s="173"/>
      <c r="E548" s="173"/>
      <c r="F548" s="173"/>
      <c r="G548" s="173"/>
      <c r="H548" s="173"/>
      <c r="I548" s="173"/>
      <c r="J548" s="173"/>
    </row>
    <row r="549" spans="1:10" ht="75.75" customHeight="1">
      <c r="A549" s="173"/>
      <c r="B549" s="173"/>
      <c r="C549" s="173"/>
      <c r="D549" s="173"/>
      <c r="E549" s="173"/>
      <c r="F549" s="173"/>
      <c r="G549" s="173"/>
      <c r="H549" s="173"/>
      <c r="I549" s="173"/>
      <c r="J549" s="173"/>
    </row>
    <row r="550" spans="3:8" ht="22.5">
      <c r="C550" s="144" t="s">
        <v>142</v>
      </c>
      <c r="D550" s="144"/>
      <c r="E550" s="144"/>
      <c r="F550" s="144"/>
      <c r="G550" s="144"/>
      <c r="H550" s="79">
        <v>1</v>
      </c>
    </row>
    <row r="551" ht="16.5" thickBot="1">
      <c r="H551" s="80" t="s">
        <v>99</v>
      </c>
    </row>
    <row r="552" spans="1:10" ht="18.75">
      <c r="A552" s="147" t="s">
        <v>144</v>
      </c>
      <c r="B552" s="148"/>
      <c r="C552" s="148"/>
      <c r="D552" s="148"/>
      <c r="E552" s="148"/>
      <c r="F552" s="148"/>
      <c r="G552" s="148"/>
      <c r="H552" s="148"/>
      <c r="I552" s="148"/>
      <c r="J552" s="149"/>
    </row>
    <row r="553" spans="1:10" ht="37.5" customHeight="1">
      <c r="A553" s="169" t="s">
        <v>455</v>
      </c>
      <c r="B553" s="170"/>
      <c r="C553" s="170"/>
      <c r="D553" s="170"/>
      <c r="E553" s="170"/>
      <c r="F553" s="170"/>
      <c r="G553" s="170"/>
      <c r="H553" s="170"/>
      <c r="I553" s="170"/>
      <c r="J553" s="171"/>
    </row>
    <row r="555" spans="1:10" ht="15.75">
      <c r="A555" s="168" t="s">
        <v>343</v>
      </c>
      <c r="B555" s="168"/>
      <c r="C555" s="168"/>
      <c r="D555" s="168"/>
      <c r="E555" s="168"/>
      <c r="F555" s="168"/>
      <c r="G555" s="168"/>
      <c r="H555" s="168"/>
      <c r="I555" s="168"/>
      <c r="J555" s="168"/>
    </row>
    <row r="556" spans="1:10" ht="15" customHeight="1">
      <c r="A556" s="168"/>
      <c r="B556" s="168"/>
      <c r="C556" s="168"/>
      <c r="D556" s="168"/>
      <c r="E556" s="168"/>
      <c r="F556" s="168"/>
      <c r="G556" s="168"/>
      <c r="H556" s="168"/>
      <c r="I556" s="168"/>
      <c r="J556" s="168"/>
    </row>
    <row r="558" spans="1:10" ht="15.75">
      <c r="A558" s="87" t="s">
        <v>345</v>
      </c>
      <c r="B558" s="174" t="s">
        <v>344</v>
      </c>
      <c r="C558" s="174"/>
      <c r="D558" s="174"/>
      <c r="E558" s="174"/>
      <c r="F558" s="174"/>
      <c r="G558" s="174"/>
      <c r="H558" s="174"/>
      <c r="I558" s="174"/>
      <c r="J558" s="174"/>
    </row>
    <row r="559" spans="2:10" ht="42" customHeight="1">
      <c r="B559" s="174"/>
      <c r="C559" s="174"/>
      <c r="D559" s="174"/>
      <c r="E559" s="174"/>
      <c r="F559" s="174"/>
      <c r="G559" s="174"/>
      <c r="H559" s="174"/>
      <c r="I559" s="174"/>
      <c r="J559" s="174"/>
    </row>
    <row r="561" spans="1:10" ht="37.5" customHeight="1">
      <c r="A561" s="163" t="s">
        <v>346</v>
      </c>
      <c r="B561" s="163"/>
      <c r="C561" s="163"/>
      <c r="D561" s="163"/>
      <c r="E561" s="163"/>
      <c r="F561" s="163"/>
      <c r="G561" s="163"/>
      <c r="H561" s="163"/>
      <c r="I561" s="163"/>
      <c r="J561" s="5" t="s">
        <v>313</v>
      </c>
    </row>
    <row r="562" spans="1:10" ht="15" customHeight="1">
      <c r="A562" s="163"/>
      <c r="B562" s="163"/>
      <c r="C562" s="163"/>
      <c r="D562" s="163"/>
      <c r="E562" s="163"/>
      <c r="F562" s="163"/>
      <c r="G562" s="163"/>
      <c r="H562" s="163"/>
      <c r="I562" s="163"/>
      <c r="J562" s="5">
        <v>0.5</v>
      </c>
    </row>
    <row r="563" spans="1:10" ht="15.75">
      <c r="A563" s="163" t="s">
        <v>433</v>
      </c>
      <c r="B563" s="163"/>
      <c r="C563" s="163"/>
      <c r="D563" s="163"/>
      <c r="E563" s="163"/>
      <c r="F563" s="163"/>
      <c r="G563" s="163"/>
      <c r="H563" s="163"/>
      <c r="I563" s="163"/>
      <c r="J563" s="5" t="s">
        <v>313</v>
      </c>
    </row>
    <row r="564" spans="1:10" ht="39.75" customHeight="1">
      <c r="A564" s="163"/>
      <c r="B564" s="163"/>
      <c r="C564" s="163"/>
      <c r="D564" s="163"/>
      <c r="E564" s="163"/>
      <c r="F564" s="163"/>
      <c r="G564" s="163"/>
      <c r="H564" s="163"/>
      <c r="I564" s="163"/>
      <c r="J564" s="5">
        <v>0.5</v>
      </c>
    </row>
    <row r="565" spans="3:8" ht="22.5">
      <c r="C565" s="144" t="s">
        <v>142</v>
      </c>
      <c r="D565" s="144"/>
      <c r="E565" s="144"/>
      <c r="F565" s="144"/>
      <c r="G565" s="144"/>
      <c r="H565" s="79">
        <v>1</v>
      </c>
    </row>
    <row r="566" ht="16.5" thickBot="1">
      <c r="H566" s="80" t="s">
        <v>99</v>
      </c>
    </row>
    <row r="567" spans="1:10" ht="18.75">
      <c r="A567" s="147" t="s">
        <v>144</v>
      </c>
      <c r="B567" s="148"/>
      <c r="C567" s="148"/>
      <c r="D567" s="148"/>
      <c r="E567" s="148"/>
      <c r="F567" s="148"/>
      <c r="G567" s="148"/>
      <c r="H567" s="148"/>
      <c r="I567" s="148"/>
      <c r="J567" s="149"/>
    </row>
    <row r="568" spans="1:10" ht="57" customHeight="1">
      <c r="A568" s="165" t="s">
        <v>462</v>
      </c>
      <c r="B568" s="166"/>
      <c r="C568" s="166"/>
      <c r="D568" s="166"/>
      <c r="E568" s="166"/>
      <c r="F568" s="166"/>
      <c r="G568" s="166"/>
      <c r="H568" s="166"/>
      <c r="I568" s="166"/>
      <c r="J568" s="167"/>
    </row>
  </sheetData>
  <sheetProtection/>
  <mergeCells count="496">
    <mergeCell ref="A434:J434"/>
    <mergeCell ref="A410:D411"/>
    <mergeCell ref="A412:H412"/>
    <mergeCell ref="A414:H414"/>
    <mergeCell ref="A416:H416"/>
    <mergeCell ref="E410:H410"/>
    <mergeCell ref="A425:J425"/>
    <mergeCell ref="A431:J431"/>
    <mergeCell ref="A432:J432"/>
    <mergeCell ref="A413:D413"/>
    <mergeCell ref="B74:H74"/>
    <mergeCell ref="A76:C76"/>
    <mergeCell ref="A77:D77"/>
    <mergeCell ref="A79:D79"/>
    <mergeCell ref="A68:J68"/>
    <mergeCell ref="E79:F79"/>
    <mergeCell ref="I79:J79"/>
    <mergeCell ref="A57:B57"/>
    <mergeCell ref="A63:B63"/>
    <mergeCell ref="C63:G63"/>
    <mergeCell ref="E59:E60"/>
    <mergeCell ref="A66:J66"/>
    <mergeCell ref="B71:I72"/>
    <mergeCell ref="A67:J67"/>
    <mergeCell ref="I42:J42"/>
    <mergeCell ref="F59:F60"/>
    <mergeCell ref="G59:G60"/>
    <mergeCell ref="H59:H60"/>
    <mergeCell ref="I54:J54"/>
    <mergeCell ref="A55:G55"/>
    <mergeCell ref="H55:J55"/>
    <mergeCell ref="I48:J48"/>
    <mergeCell ref="C57:J57"/>
    <mergeCell ref="I49:J49"/>
    <mergeCell ref="I50:J50"/>
    <mergeCell ref="I51:J51"/>
    <mergeCell ref="I52:J52"/>
    <mergeCell ref="I53:J53"/>
    <mergeCell ref="I43:J43"/>
    <mergeCell ref="I44:J44"/>
    <mergeCell ref="I45:J45"/>
    <mergeCell ref="I46:J46"/>
    <mergeCell ref="I47:J47"/>
    <mergeCell ref="I36:J36"/>
    <mergeCell ref="I37:J37"/>
    <mergeCell ref="I38:J38"/>
    <mergeCell ref="I39:J39"/>
    <mergeCell ref="I40:J40"/>
    <mergeCell ref="I41:J41"/>
    <mergeCell ref="I30:J30"/>
    <mergeCell ref="I31:J31"/>
    <mergeCell ref="I32:J32"/>
    <mergeCell ref="I33:J33"/>
    <mergeCell ref="I34:J34"/>
    <mergeCell ref="I35:J35"/>
    <mergeCell ref="E50:F50"/>
    <mergeCell ref="E51:F51"/>
    <mergeCell ref="E52:F52"/>
    <mergeCell ref="E53:F53"/>
    <mergeCell ref="E54:F54"/>
    <mergeCell ref="E43:F43"/>
    <mergeCell ref="E44:F44"/>
    <mergeCell ref="E45:F45"/>
    <mergeCell ref="E48:F48"/>
    <mergeCell ref="E49:F49"/>
    <mergeCell ref="E46:F46"/>
    <mergeCell ref="E47:F47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A50:D50"/>
    <mergeCell ref="A51:D51"/>
    <mergeCell ref="A52:D52"/>
    <mergeCell ref="A53:D53"/>
    <mergeCell ref="A54:D54"/>
    <mergeCell ref="A43:D43"/>
    <mergeCell ref="A44:D44"/>
    <mergeCell ref="A45:D45"/>
    <mergeCell ref="A48:D48"/>
    <mergeCell ref="A49:D49"/>
    <mergeCell ref="A46:D46"/>
    <mergeCell ref="A47:D47"/>
    <mergeCell ref="A37:D37"/>
    <mergeCell ref="A38:D38"/>
    <mergeCell ref="A39:D39"/>
    <mergeCell ref="A40:D40"/>
    <mergeCell ref="A41:D41"/>
    <mergeCell ref="A42:D42"/>
    <mergeCell ref="A29:D29"/>
    <mergeCell ref="A32:D32"/>
    <mergeCell ref="A33:D33"/>
    <mergeCell ref="A34:D34"/>
    <mergeCell ref="A35:D35"/>
    <mergeCell ref="A36:D36"/>
    <mergeCell ref="A31:D31"/>
    <mergeCell ref="B12:E12"/>
    <mergeCell ref="B15:I21"/>
    <mergeCell ref="A27:D27"/>
    <mergeCell ref="E27:F27"/>
    <mergeCell ref="I27:J27"/>
    <mergeCell ref="A24:C24"/>
    <mergeCell ref="A25:D25"/>
    <mergeCell ref="E22:H22"/>
    <mergeCell ref="A2:I2"/>
    <mergeCell ref="B6:I8"/>
    <mergeCell ref="B10:I10"/>
    <mergeCell ref="A28:D28"/>
    <mergeCell ref="A30:D30"/>
    <mergeCell ref="E28:F28"/>
    <mergeCell ref="E29:F29"/>
    <mergeCell ref="E30:F30"/>
    <mergeCell ref="I28:J28"/>
    <mergeCell ref="I29:J29"/>
    <mergeCell ref="A80:J80"/>
    <mergeCell ref="A81:D81"/>
    <mergeCell ref="E81:F81"/>
    <mergeCell ref="I81:J81"/>
    <mergeCell ref="A83:D83"/>
    <mergeCell ref="E83:F83"/>
    <mergeCell ref="I83:J83"/>
    <mergeCell ref="A82:D82"/>
    <mergeCell ref="E82:F82"/>
    <mergeCell ref="I82:J82"/>
    <mergeCell ref="A85:D85"/>
    <mergeCell ref="E85:F85"/>
    <mergeCell ref="I85:J85"/>
    <mergeCell ref="A84:D84"/>
    <mergeCell ref="E84:F84"/>
    <mergeCell ref="I84:J84"/>
    <mergeCell ref="A87:D87"/>
    <mergeCell ref="E87:F87"/>
    <mergeCell ref="I87:J87"/>
    <mergeCell ref="A205:J205"/>
    <mergeCell ref="A241:J241"/>
    <mergeCell ref="A254:J254"/>
    <mergeCell ref="A253:J253"/>
    <mergeCell ref="C237:G237"/>
    <mergeCell ref="A221:H222"/>
    <mergeCell ref="C250:G250"/>
    <mergeCell ref="A247:G248"/>
    <mergeCell ref="I247:J247"/>
    <mergeCell ref="A88:D88"/>
    <mergeCell ref="E88:F88"/>
    <mergeCell ref="I88:J88"/>
    <mergeCell ref="A89:D89"/>
    <mergeCell ref="E89:F89"/>
    <mergeCell ref="I89:J89"/>
    <mergeCell ref="A198:E198"/>
    <mergeCell ref="A204:J204"/>
    <mergeCell ref="E90:F90"/>
    <mergeCell ref="I90:J90"/>
    <mergeCell ref="A91:D91"/>
    <mergeCell ref="E91:F91"/>
    <mergeCell ref="I91:J91"/>
    <mergeCell ref="A92:D92"/>
    <mergeCell ref="E92:F92"/>
    <mergeCell ref="A90:D90"/>
    <mergeCell ref="I92:J92"/>
    <mergeCell ref="H157:I157"/>
    <mergeCell ref="E99:F99"/>
    <mergeCell ref="I99:J99"/>
    <mergeCell ref="B161:D161"/>
    <mergeCell ref="B157:G157"/>
    <mergeCell ref="A112:J112"/>
    <mergeCell ref="B158:G158"/>
    <mergeCell ref="H158:I158"/>
    <mergeCell ref="B153:G153"/>
    <mergeCell ref="I139:J139"/>
    <mergeCell ref="A93:D93"/>
    <mergeCell ref="E93:F93"/>
    <mergeCell ref="I93:J93"/>
    <mergeCell ref="E97:F97"/>
    <mergeCell ref="I97:J97"/>
    <mergeCell ref="A94:D94"/>
    <mergeCell ref="E94:F94"/>
    <mergeCell ref="I94:J94"/>
    <mergeCell ref="A97:D97"/>
    <mergeCell ref="C164:E164"/>
    <mergeCell ref="I221:J221"/>
    <mergeCell ref="B191:C191"/>
    <mergeCell ref="B228:H229"/>
    <mergeCell ref="A98:D98"/>
    <mergeCell ref="E98:F98"/>
    <mergeCell ref="I98:J98"/>
    <mergeCell ref="A99:D99"/>
    <mergeCell ref="A193:G193"/>
    <mergeCell ref="H193:I193"/>
    <mergeCell ref="C195:E195"/>
    <mergeCell ref="H188:I188"/>
    <mergeCell ref="B178:I180"/>
    <mergeCell ref="A175:J175"/>
    <mergeCell ref="H186:I186"/>
    <mergeCell ref="H187:I187"/>
    <mergeCell ref="B187:G187"/>
    <mergeCell ref="H189:I189"/>
    <mergeCell ref="B218:H219"/>
    <mergeCell ref="A168:E168"/>
    <mergeCell ref="A174:J174"/>
    <mergeCell ref="A162:G162"/>
    <mergeCell ref="H162:I162"/>
    <mergeCell ref="B188:G188"/>
    <mergeCell ref="A176:J176"/>
    <mergeCell ref="H185:I185"/>
    <mergeCell ref="H163:I163"/>
    <mergeCell ref="B186:G186"/>
    <mergeCell ref="A166:I166"/>
    <mergeCell ref="B185:G185"/>
    <mergeCell ref="B182:I182"/>
    <mergeCell ref="B184:G184"/>
    <mergeCell ref="H184:I184"/>
    <mergeCell ref="B155:G155"/>
    <mergeCell ref="B156:G156"/>
    <mergeCell ref="H156:I156"/>
    <mergeCell ref="B159:G159"/>
    <mergeCell ref="H159:I159"/>
    <mergeCell ref="I140:J140"/>
    <mergeCell ref="A139:H139"/>
    <mergeCell ref="B145:I146"/>
    <mergeCell ref="B148:I149"/>
    <mergeCell ref="H155:I155"/>
    <mergeCell ref="B151:I151"/>
    <mergeCell ref="B154:G154"/>
    <mergeCell ref="H153:I153"/>
    <mergeCell ref="H154:I154"/>
    <mergeCell ref="B127:I128"/>
    <mergeCell ref="I121:J121"/>
    <mergeCell ref="I131:J131"/>
    <mergeCell ref="I132:J132"/>
    <mergeCell ref="B137:I138"/>
    <mergeCell ref="A131:H131"/>
    <mergeCell ref="B130:E130"/>
    <mergeCell ref="B117:I118"/>
    <mergeCell ref="A120:H120"/>
    <mergeCell ref="I120:J120"/>
    <mergeCell ref="E105:E106"/>
    <mergeCell ref="F105:F106"/>
    <mergeCell ref="G105:G106"/>
    <mergeCell ref="H105:H106"/>
    <mergeCell ref="A108:B108"/>
    <mergeCell ref="C103:J103"/>
    <mergeCell ref="A96:D96"/>
    <mergeCell ref="E96:F96"/>
    <mergeCell ref="I96:J96"/>
    <mergeCell ref="A111:J111"/>
    <mergeCell ref="A113:J113"/>
    <mergeCell ref="I235:J235"/>
    <mergeCell ref="B231:H232"/>
    <mergeCell ref="H194:I194"/>
    <mergeCell ref="C108:G108"/>
    <mergeCell ref="A86:J86"/>
    <mergeCell ref="A95:J95"/>
    <mergeCell ref="A100:G100"/>
    <mergeCell ref="H100:J100"/>
    <mergeCell ref="A103:B103"/>
    <mergeCell ref="A213:J214"/>
    <mergeCell ref="A255:J255"/>
    <mergeCell ref="A293:J293"/>
    <mergeCell ref="A317:C317"/>
    <mergeCell ref="A318:C318"/>
    <mergeCell ref="B189:G189"/>
    <mergeCell ref="B208:I209"/>
    <mergeCell ref="B211:I211"/>
    <mergeCell ref="I222:J222"/>
    <mergeCell ref="I234:J234"/>
    <mergeCell ref="A234:G235"/>
    <mergeCell ref="A4:I4"/>
    <mergeCell ref="A258:J258"/>
    <mergeCell ref="B260:I262"/>
    <mergeCell ref="F272:G272"/>
    <mergeCell ref="A273:J273"/>
    <mergeCell ref="A206:J206"/>
    <mergeCell ref="A240:J240"/>
    <mergeCell ref="A242:J242"/>
    <mergeCell ref="B245:I245"/>
    <mergeCell ref="I248:J248"/>
    <mergeCell ref="A264:J264"/>
    <mergeCell ref="F269:G269"/>
    <mergeCell ref="F271:G271"/>
    <mergeCell ref="A270:J270"/>
    <mergeCell ref="A320:C320"/>
    <mergeCell ref="F279:G279"/>
    <mergeCell ref="A309:C309"/>
    <mergeCell ref="B297:I298"/>
    <mergeCell ref="A302:D302"/>
    <mergeCell ref="A303:D303"/>
    <mergeCell ref="A271:C271"/>
    <mergeCell ref="A269:C269"/>
    <mergeCell ref="A272:C272"/>
    <mergeCell ref="F305:G305"/>
    <mergeCell ref="A305:C305"/>
    <mergeCell ref="A280:C280"/>
    <mergeCell ref="A281:C281"/>
    <mergeCell ref="A282:C282"/>
    <mergeCell ref="F282:G282"/>
    <mergeCell ref="A283:I283"/>
    <mergeCell ref="A276:C276"/>
    <mergeCell ref="A277:C277"/>
    <mergeCell ref="F274:G274"/>
    <mergeCell ref="F277:G277"/>
    <mergeCell ref="A267:D267"/>
    <mergeCell ref="A308:C308"/>
    <mergeCell ref="A292:J292"/>
    <mergeCell ref="A294:J294"/>
    <mergeCell ref="C289:G289"/>
    <mergeCell ref="A338:J338"/>
    <mergeCell ref="A340:D340"/>
    <mergeCell ref="B336:I336"/>
    <mergeCell ref="A300:J300"/>
    <mergeCell ref="A274:C274"/>
    <mergeCell ref="A278:C278"/>
    <mergeCell ref="A279:C279"/>
    <mergeCell ref="F280:G280"/>
    <mergeCell ref="F281:G281"/>
    <mergeCell ref="A275:C275"/>
    <mergeCell ref="A322:I322"/>
    <mergeCell ref="C329:G329"/>
    <mergeCell ref="A332:J332"/>
    <mergeCell ref="A284:B284"/>
    <mergeCell ref="C284:J284"/>
    <mergeCell ref="H326:H327"/>
    <mergeCell ref="A315:C315"/>
    <mergeCell ref="A347:C347"/>
    <mergeCell ref="A356:C356"/>
    <mergeCell ref="A306:J306"/>
    <mergeCell ref="A307:E307"/>
    <mergeCell ref="A313:C313"/>
    <mergeCell ref="A314:C314"/>
    <mergeCell ref="A312:E312"/>
    <mergeCell ref="A316:E316"/>
    <mergeCell ref="A310:C310"/>
    <mergeCell ref="A311:C311"/>
    <mergeCell ref="A349:C349"/>
    <mergeCell ref="A365:J365"/>
    <mergeCell ref="A390:D390"/>
    <mergeCell ref="A393:D393"/>
    <mergeCell ref="A385:D385"/>
    <mergeCell ref="A341:D341"/>
    <mergeCell ref="A343:C343"/>
    <mergeCell ref="A352:C352"/>
    <mergeCell ref="A353:C353"/>
    <mergeCell ref="A346:C346"/>
    <mergeCell ref="A386:D386"/>
    <mergeCell ref="A387:D387"/>
    <mergeCell ref="A377:J377"/>
    <mergeCell ref="A333:J333"/>
    <mergeCell ref="A321:C321"/>
    <mergeCell ref="A392:D392"/>
    <mergeCell ref="F343:G343"/>
    <mergeCell ref="A354:C354"/>
    <mergeCell ref="A366:J366"/>
    <mergeCell ref="A360:C360"/>
    <mergeCell ref="A350:C350"/>
    <mergeCell ref="H358:H359"/>
    <mergeCell ref="B369:I369"/>
    <mergeCell ref="I370:J370"/>
    <mergeCell ref="A371:J372"/>
    <mergeCell ref="A376:J376"/>
    <mergeCell ref="A351:C351"/>
    <mergeCell ref="A378:J378"/>
    <mergeCell ref="A389:D389"/>
    <mergeCell ref="A367:C367"/>
    <mergeCell ref="A368:C368"/>
    <mergeCell ref="A344:J344"/>
    <mergeCell ref="A348:J348"/>
    <mergeCell ref="A355:I355"/>
    <mergeCell ref="C361:G361"/>
    <mergeCell ref="A364:J364"/>
    <mergeCell ref="G358:G359"/>
    <mergeCell ref="A402:J402"/>
    <mergeCell ref="B405:I406"/>
    <mergeCell ref="A424:J424"/>
    <mergeCell ref="A401:J401"/>
    <mergeCell ref="C374:G374"/>
    <mergeCell ref="B380:I382"/>
    <mergeCell ref="A384:H384"/>
    <mergeCell ref="A394:D394"/>
    <mergeCell ref="A391:D391"/>
    <mergeCell ref="A388:D388"/>
    <mergeCell ref="C504:G504"/>
    <mergeCell ref="C447:G447"/>
    <mergeCell ref="A417:D417"/>
    <mergeCell ref="C421:G421"/>
    <mergeCell ref="A452:J452"/>
    <mergeCell ref="B454:J454"/>
    <mergeCell ref="H456:I456"/>
    <mergeCell ref="A456:G456"/>
    <mergeCell ref="B433:J433"/>
    <mergeCell ref="A473:J474"/>
    <mergeCell ref="C476:G476"/>
    <mergeCell ref="B470:J471"/>
    <mergeCell ref="H457:I457"/>
    <mergeCell ref="H458:I458"/>
    <mergeCell ref="H459:I459"/>
    <mergeCell ref="H460:I460"/>
    <mergeCell ref="H461:I461"/>
    <mergeCell ref="A459:G459"/>
    <mergeCell ref="A460:G460"/>
    <mergeCell ref="A461:G461"/>
    <mergeCell ref="A467:J467"/>
    <mergeCell ref="A468:J468"/>
    <mergeCell ref="C465:G465"/>
    <mergeCell ref="A462:G462"/>
    <mergeCell ref="A463:G463"/>
    <mergeCell ref="H462:I462"/>
    <mergeCell ref="H463:I463"/>
    <mergeCell ref="A445:J445"/>
    <mergeCell ref="A437:J437"/>
    <mergeCell ref="A438:J438"/>
    <mergeCell ref="A449:J449"/>
    <mergeCell ref="A450:J450"/>
    <mergeCell ref="C435:G435"/>
    <mergeCell ref="A440:J440"/>
    <mergeCell ref="B442:J443"/>
    <mergeCell ref="A478:J478"/>
    <mergeCell ref="A479:J479"/>
    <mergeCell ref="C485:G485"/>
    <mergeCell ref="A487:J487"/>
    <mergeCell ref="A488:J488"/>
    <mergeCell ref="B490:J491"/>
    <mergeCell ref="A483:J484"/>
    <mergeCell ref="A493:J494"/>
    <mergeCell ref="C495:G495"/>
    <mergeCell ref="A497:J497"/>
    <mergeCell ref="A498:J498"/>
    <mergeCell ref="B500:J501"/>
    <mergeCell ref="A502:J503"/>
    <mergeCell ref="C532:G532"/>
    <mergeCell ref="C541:G541"/>
    <mergeCell ref="A543:J543"/>
    <mergeCell ref="A544:J544"/>
    <mergeCell ref="A506:J506"/>
    <mergeCell ref="A507:J507"/>
    <mergeCell ref="A509:J510"/>
    <mergeCell ref="C516:G516"/>
    <mergeCell ref="A518:J518"/>
    <mergeCell ref="A519:J519"/>
    <mergeCell ref="A568:J568"/>
    <mergeCell ref="A561:I562"/>
    <mergeCell ref="A553:J553"/>
    <mergeCell ref="B521:J521"/>
    <mergeCell ref="A523:J523"/>
    <mergeCell ref="A548:J549"/>
    <mergeCell ref="B558:J559"/>
    <mergeCell ref="A534:J534"/>
    <mergeCell ref="A535:J535"/>
    <mergeCell ref="A531:J531"/>
    <mergeCell ref="A563:I564"/>
    <mergeCell ref="C565:G565"/>
    <mergeCell ref="A567:J567"/>
    <mergeCell ref="A539:J540"/>
    <mergeCell ref="C524:G524"/>
    <mergeCell ref="A526:J526"/>
    <mergeCell ref="A527:J527"/>
    <mergeCell ref="A555:J556"/>
    <mergeCell ref="C550:G550"/>
    <mergeCell ref="A552:J552"/>
    <mergeCell ref="A266:D266"/>
    <mergeCell ref="E286:E287"/>
    <mergeCell ref="F286:F287"/>
    <mergeCell ref="G286:G287"/>
    <mergeCell ref="H286:H287"/>
    <mergeCell ref="F275:G275"/>
    <mergeCell ref="F276:G276"/>
    <mergeCell ref="D278:D279"/>
    <mergeCell ref="F278:G278"/>
    <mergeCell ref="C429:G429"/>
    <mergeCell ref="A357:B357"/>
    <mergeCell ref="C357:J357"/>
    <mergeCell ref="E358:E359"/>
    <mergeCell ref="F358:F359"/>
    <mergeCell ref="A324:B324"/>
    <mergeCell ref="C324:J324"/>
    <mergeCell ref="E326:E327"/>
    <mergeCell ref="F326:F327"/>
    <mergeCell ref="G326:G327"/>
    <mergeCell ref="A345:C345"/>
    <mergeCell ref="A334:J334"/>
    <mergeCell ref="B426:J426"/>
    <mergeCell ref="A427:J427"/>
    <mergeCell ref="C397:G397"/>
    <mergeCell ref="A419:H419"/>
    <mergeCell ref="A408:J408"/>
    <mergeCell ref="A415:D415"/>
    <mergeCell ref="A400:J400"/>
    <mergeCell ref="A423:J42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3"/>
  <sheetViews>
    <sheetView workbookViewId="0" topLeftCell="A1">
      <selection activeCell="E3" sqref="E3"/>
    </sheetView>
  </sheetViews>
  <sheetFormatPr defaultColWidth="9.00390625" defaultRowHeight="15.75"/>
  <cols>
    <col min="1" max="1" width="5.75390625" style="0" customWidth="1"/>
    <col min="6" max="6" width="8.75390625" style="0" customWidth="1"/>
    <col min="7" max="7" width="0.2421875" style="0" customWidth="1"/>
    <col min="11" max="11" width="12.75390625" style="0" customWidth="1"/>
    <col min="14" max="14" width="11.25390625" style="0" customWidth="1"/>
  </cols>
  <sheetData>
    <row r="2" spans="1:18" ht="20.25" customHeight="1">
      <c r="A2" s="345" t="s">
        <v>149</v>
      </c>
      <c r="B2" s="345"/>
      <c r="C2" s="345"/>
      <c r="D2" s="345"/>
      <c r="E2" s="345"/>
      <c r="F2" s="345"/>
      <c r="G2" s="345"/>
      <c r="H2" s="345"/>
      <c r="I2" s="309" t="s">
        <v>467</v>
      </c>
      <c r="J2" s="274"/>
      <c r="K2" s="274"/>
      <c r="L2" s="274"/>
      <c r="M2" s="274"/>
      <c r="N2" s="274"/>
      <c r="O2" s="274"/>
      <c r="P2" s="274"/>
      <c r="Q2" s="128"/>
      <c r="R2" s="128"/>
    </row>
    <row r="3" spans="2:18" ht="70.5" customHeight="1">
      <c r="B3" s="23"/>
      <c r="C3" s="23"/>
      <c r="D3" s="23"/>
      <c r="E3" s="23"/>
      <c r="F3" s="23"/>
      <c r="G3" s="23"/>
      <c r="H3" s="23"/>
      <c r="I3" s="358"/>
      <c r="J3" s="358"/>
      <c r="K3" s="358"/>
      <c r="L3" s="358"/>
      <c r="M3" s="358"/>
      <c r="N3" s="358"/>
      <c r="O3" s="358"/>
      <c r="P3" s="358"/>
      <c r="Q3" s="128"/>
      <c r="R3" s="128"/>
    </row>
    <row r="4" spans="1:19" ht="44.25" customHeight="1">
      <c r="A4" s="67" t="s">
        <v>152</v>
      </c>
      <c r="B4" s="371" t="s">
        <v>5</v>
      </c>
      <c r="C4" s="371"/>
      <c r="D4" s="371"/>
      <c r="E4" s="371"/>
      <c r="F4" s="371"/>
      <c r="G4" s="371"/>
      <c r="H4" s="371" t="s">
        <v>150</v>
      </c>
      <c r="I4" s="372"/>
      <c r="J4" s="371" t="s">
        <v>151</v>
      </c>
      <c r="K4" s="371"/>
      <c r="L4" s="371" t="s">
        <v>304</v>
      </c>
      <c r="M4" s="372"/>
      <c r="N4" s="18" t="s">
        <v>14</v>
      </c>
      <c r="O4" s="359" t="s">
        <v>354</v>
      </c>
      <c r="P4" s="359"/>
      <c r="S4" s="128"/>
    </row>
    <row r="5" spans="1:16" ht="18.75" customHeight="1">
      <c r="A5" s="350" t="s">
        <v>153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232"/>
      <c r="P5" s="233"/>
    </row>
    <row r="6" spans="1:21" ht="74.25" customHeight="1">
      <c r="A6" s="46" t="s">
        <v>147</v>
      </c>
      <c r="B6" s="335" t="s">
        <v>148</v>
      </c>
      <c r="C6" s="335"/>
      <c r="D6" s="335"/>
      <c r="E6" s="335"/>
      <c r="F6" s="335"/>
      <c r="G6" s="335"/>
      <c r="H6" s="157">
        <v>60</v>
      </c>
      <c r="I6" s="158"/>
      <c r="J6" s="157">
        <v>58</v>
      </c>
      <c r="K6" s="158"/>
      <c r="L6" s="373">
        <v>0.97</v>
      </c>
      <c r="M6" s="158"/>
      <c r="N6" s="66">
        <v>1</v>
      </c>
      <c r="O6" s="363"/>
      <c r="P6" s="364"/>
      <c r="U6" s="128"/>
    </row>
    <row r="7" spans="1:16" ht="15.75">
      <c r="A7" s="315" t="s">
        <v>154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7"/>
      <c r="N7" s="69">
        <f>N6</f>
        <v>1</v>
      </c>
      <c r="O7" s="365"/>
      <c r="P7" s="366"/>
    </row>
    <row r="8" spans="1:16" ht="15.75">
      <c r="A8" s="350" t="s">
        <v>162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1"/>
      <c r="P8" s="362"/>
    </row>
    <row r="9" spans="1:16" ht="36" customHeight="1">
      <c r="A9" s="64" t="s">
        <v>245</v>
      </c>
      <c r="B9" s="335" t="s">
        <v>374</v>
      </c>
      <c r="C9" s="335"/>
      <c r="D9" s="335"/>
      <c r="E9" s="335"/>
      <c r="F9" s="335"/>
      <c r="G9" s="335"/>
      <c r="H9" s="257">
        <v>60</v>
      </c>
      <c r="I9" s="248"/>
      <c r="J9" s="257">
        <v>57</v>
      </c>
      <c r="K9" s="248"/>
      <c r="L9" s="332">
        <v>0.95</v>
      </c>
      <c r="M9" s="248"/>
      <c r="N9" s="66">
        <v>1</v>
      </c>
      <c r="O9" s="363"/>
      <c r="P9" s="364"/>
    </row>
    <row r="10" spans="1:16" ht="54" customHeight="1">
      <c r="A10" s="64" t="s">
        <v>270</v>
      </c>
      <c r="B10" s="335" t="s">
        <v>271</v>
      </c>
      <c r="C10" s="335"/>
      <c r="D10" s="335"/>
      <c r="E10" s="335"/>
      <c r="F10" s="335"/>
      <c r="G10" s="335"/>
      <c r="H10" s="257">
        <v>60</v>
      </c>
      <c r="I10" s="248"/>
      <c r="J10" s="257">
        <v>59</v>
      </c>
      <c r="K10" s="248"/>
      <c r="L10" s="332">
        <v>0.99</v>
      </c>
      <c r="M10" s="248"/>
      <c r="N10" s="66">
        <v>1</v>
      </c>
      <c r="O10" s="367"/>
      <c r="P10" s="368"/>
    </row>
    <row r="11" spans="1:16" ht="15.75">
      <c r="A11" s="315" t="s">
        <v>154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7"/>
      <c r="N11" s="69">
        <f>N10+N9</f>
        <v>2</v>
      </c>
      <c r="O11" s="369"/>
      <c r="P11" s="370"/>
    </row>
    <row r="12" spans="1:16" ht="30" customHeight="1">
      <c r="A12" s="350" t="s">
        <v>274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232"/>
      <c r="P12" s="233"/>
    </row>
    <row r="13" spans="1:16" ht="45" customHeight="1">
      <c r="A13" s="64" t="s">
        <v>275</v>
      </c>
      <c r="B13" s="335" t="s">
        <v>276</v>
      </c>
      <c r="C13" s="335"/>
      <c r="D13" s="335"/>
      <c r="E13" s="335"/>
      <c r="F13" s="335"/>
      <c r="G13" s="335"/>
      <c r="H13" s="257">
        <v>60</v>
      </c>
      <c r="I13" s="248"/>
      <c r="J13" s="257">
        <v>58</v>
      </c>
      <c r="K13" s="248"/>
      <c r="L13" s="332">
        <v>0.97</v>
      </c>
      <c r="M13" s="248"/>
      <c r="N13" s="68">
        <v>0.5</v>
      </c>
      <c r="O13" s="363"/>
      <c r="P13" s="364"/>
    </row>
    <row r="14" spans="1:16" ht="39.75" customHeight="1">
      <c r="A14" s="64" t="s">
        <v>277</v>
      </c>
      <c r="B14" s="335" t="s">
        <v>278</v>
      </c>
      <c r="C14" s="335"/>
      <c r="D14" s="335"/>
      <c r="E14" s="335"/>
      <c r="F14" s="335"/>
      <c r="G14" s="335"/>
      <c r="H14" s="257">
        <v>60</v>
      </c>
      <c r="I14" s="248"/>
      <c r="J14" s="257">
        <v>53</v>
      </c>
      <c r="K14" s="248"/>
      <c r="L14" s="332">
        <v>0.89</v>
      </c>
      <c r="M14" s="248"/>
      <c r="N14" s="68">
        <v>0.3</v>
      </c>
      <c r="O14" s="367"/>
      <c r="P14" s="368"/>
    </row>
    <row r="15" spans="1:16" ht="15.75">
      <c r="A15" s="315" t="s">
        <v>154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7"/>
      <c r="N15" s="69">
        <f>N14+N13</f>
        <v>0.8</v>
      </c>
      <c r="O15" s="369"/>
      <c r="P15" s="370"/>
    </row>
    <row r="16" spans="1:16" ht="19.5" customHeight="1">
      <c r="A16" s="350" t="s">
        <v>282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232"/>
      <c r="P16" s="233"/>
    </row>
    <row r="17" spans="1:16" ht="49.5" customHeight="1">
      <c r="A17" s="64" t="s">
        <v>283</v>
      </c>
      <c r="B17" s="335" t="s">
        <v>284</v>
      </c>
      <c r="C17" s="335"/>
      <c r="D17" s="335"/>
      <c r="E17" s="335"/>
      <c r="F17" s="335"/>
      <c r="G17" s="335"/>
      <c r="H17" s="257">
        <v>60</v>
      </c>
      <c r="I17" s="248"/>
      <c r="J17" s="257">
        <v>58</v>
      </c>
      <c r="K17" s="248"/>
      <c r="L17" s="332">
        <v>0.97</v>
      </c>
      <c r="M17" s="248"/>
      <c r="N17" s="68">
        <v>1</v>
      </c>
      <c r="O17" s="352"/>
      <c r="P17" s="353"/>
    </row>
    <row r="18" spans="1:16" ht="17.25" customHeight="1">
      <c r="A18" s="336" t="s">
        <v>286</v>
      </c>
      <c r="B18" s="333" t="s">
        <v>288</v>
      </c>
      <c r="C18" s="334"/>
      <c r="D18" s="334"/>
      <c r="E18" s="334"/>
      <c r="F18" s="334"/>
      <c r="G18" s="334"/>
      <c r="H18" s="232"/>
      <c r="I18" s="232"/>
      <c r="J18" s="232"/>
      <c r="K18" s="232"/>
      <c r="L18" s="232"/>
      <c r="M18" s="232"/>
      <c r="N18" s="233"/>
      <c r="O18" s="354"/>
      <c r="P18" s="355"/>
    </row>
    <row r="19" spans="1:16" ht="33.75" customHeight="1">
      <c r="A19" s="337"/>
      <c r="B19" s="333" t="s">
        <v>292</v>
      </c>
      <c r="C19" s="235"/>
      <c r="D19" s="235"/>
      <c r="E19" s="235"/>
      <c r="F19" s="235"/>
      <c r="G19" s="236"/>
      <c r="H19" s="257">
        <v>60</v>
      </c>
      <c r="I19" s="248"/>
      <c r="J19" s="257">
        <v>56</v>
      </c>
      <c r="K19" s="248"/>
      <c r="L19" s="332">
        <v>0.94</v>
      </c>
      <c r="M19" s="248"/>
      <c r="N19" s="68">
        <v>1</v>
      </c>
      <c r="O19" s="354"/>
      <c r="P19" s="355"/>
    </row>
    <row r="20" spans="1:16" ht="28.5" customHeight="1">
      <c r="A20" s="337"/>
      <c r="B20" s="333" t="s">
        <v>293</v>
      </c>
      <c r="C20" s="235"/>
      <c r="D20" s="235"/>
      <c r="E20" s="235"/>
      <c r="F20" s="235"/>
      <c r="G20" s="236"/>
      <c r="H20" s="257">
        <v>60</v>
      </c>
      <c r="I20" s="248"/>
      <c r="J20" s="257">
        <v>54</v>
      </c>
      <c r="K20" s="248"/>
      <c r="L20" s="332">
        <v>0.9</v>
      </c>
      <c r="M20" s="248"/>
      <c r="N20" s="68">
        <v>1</v>
      </c>
      <c r="O20" s="354"/>
      <c r="P20" s="355"/>
    </row>
    <row r="21" spans="1:16" ht="17.25" customHeight="1">
      <c r="A21" s="337"/>
      <c r="B21" s="333" t="s">
        <v>294</v>
      </c>
      <c r="C21" s="235"/>
      <c r="D21" s="235"/>
      <c r="E21" s="235"/>
      <c r="F21" s="235"/>
      <c r="G21" s="236"/>
      <c r="H21" s="257">
        <v>60</v>
      </c>
      <c r="I21" s="248"/>
      <c r="J21" s="257">
        <v>50</v>
      </c>
      <c r="K21" s="248"/>
      <c r="L21" s="332">
        <v>0.84</v>
      </c>
      <c r="M21" s="248"/>
      <c r="N21" s="68">
        <v>0.5</v>
      </c>
      <c r="O21" s="354"/>
      <c r="P21" s="355"/>
    </row>
    <row r="22" spans="1:16" ht="13.5" customHeight="1">
      <c r="A22" s="337"/>
      <c r="B22" s="333" t="s">
        <v>295</v>
      </c>
      <c r="C22" s="235"/>
      <c r="D22" s="235"/>
      <c r="E22" s="235"/>
      <c r="F22" s="235"/>
      <c r="G22" s="236"/>
      <c r="H22" s="257">
        <v>60</v>
      </c>
      <c r="I22" s="248"/>
      <c r="J22" s="257">
        <v>50</v>
      </c>
      <c r="K22" s="248"/>
      <c r="L22" s="332">
        <v>0.84</v>
      </c>
      <c r="M22" s="248"/>
      <c r="N22" s="68">
        <v>0.5</v>
      </c>
      <c r="O22" s="354"/>
      <c r="P22" s="355"/>
    </row>
    <row r="23" spans="1:16" ht="21.75" customHeight="1">
      <c r="A23" s="337"/>
      <c r="B23" s="333" t="s">
        <v>296</v>
      </c>
      <c r="C23" s="235"/>
      <c r="D23" s="235"/>
      <c r="E23" s="235"/>
      <c r="F23" s="235"/>
      <c r="G23" s="236"/>
      <c r="H23" s="257">
        <v>60</v>
      </c>
      <c r="I23" s="248"/>
      <c r="J23" s="257">
        <v>59</v>
      </c>
      <c r="K23" s="248"/>
      <c r="L23" s="332">
        <v>0.99</v>
      </c>
      <c r="M23" s="248"/>
      <c r="N23" s="68">
        <v>1</v>
      </c>
      <c r="O23" s="354"/>
      <c r="P23" s="355"/>
    </row>
    <row r="24" spans="1:16" ht="24.75" customHeight="1">
      <c r="A24" s="337"/>
      <c r="B24" s="333" t="s">
        <v>297</v>
      </c>
      <c r="C24" s="235"/>
      <c r="D24" s="235"/>
      <c r="E24" s="235"/>
      <c r="F24" s="235"/>
      <c r="G24" s="236"/>
      <c r="H24" s="257">
        <v>60</v>
      </c>
      <c r="I24" s="248"/>
      <c r="J24" s="257">
        <v>57</v>
      </c>
      <c r="K24" s="248"/>
      <c r="L24" s="332">
        <v>0.95</v>
      </c>
      <c r="M24" s="248"/>
      <c r="N24" s="68">
        <v>1</v>
      </c>
      <c r="O24" s="354"/>
      <c r="P24" s="355"/>
    </row>
    <row r="25" spans="1:16" ht="15" customHeight="1">
      <c r="A25" s="337"/>
      <c r="B25" s="333" t="s">
        <v>298</v>
      </c>
      <c r="C25" s="235"/>
      <c r="D25" s="235"/>
      <c r="E25" s="235"/>
      <c r="F25" s="235"/>
      <c r="G25" s="236"/>
      <c r="H25" s="257">
        <v>60</v>
      </c>
      <c r="I25" s="248"/>
      <c r="J25" s="257">
        <v>60</v>
      </c>
      <c r="K25" s="248"/>
      <c r="L25" s="332">
        <v>1</v>
      </c>
      <c r="M25" s="248"/>
      <c r="N25" s="68">
        <v>1</v>
      </c>
      <c r="O25" s="354"/>
      <c r="P25" s="355"/>
    </row>
    <row r="26" spans="1:16" ht="15" customHeight="1">
      <c r="A26" s="337"/>
      <c r="B26" s="333" t="s">
        <v>299</v>
      </c>
      <c r="C26" s="235"/>
      <c r="D26" s="235"/>
      <c r="E26" s="235"/>
      <c r="F26" s="235"/>
      <c r="G26" s="236"/>
      <c r="H26" s="257">
        <v>60</v>
      </c>
      <c r="I26" s="248"/>
      <c r="J26" s="257">
        <v>56</v>
      </c>
      <c r="K26" s="248"/>
      <c r="L26" s="332">
        <v>0.94</v>
      </c>
      <c r="M26" s="248"/>
      <c r="N26" s="68">
        <v>1</v>
      </c>
      <c r="O26" s="354"/>
      <c r="P26" s="355"/>
    </row>
    <row r="27" spans="1:16" ht="15" customHeight="1">
      <c r="A27" s="337"/>
      <c r="B27" s="339" t="s">
        <v>379</v>
      </c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1"/>
      <c r="N27" s="68">
        <f>SUM(N19:N26)/8</f>
        <v>0.875</v>
      </c>
      <c r="O27" s="354"/>
      <c r="P27" s="355"/>
    </row>
    <row r="28" spans="1:16" ht="15.75" customHeight="1">
      <c r="A28" s="338"/>
      <c r="B28" s="342" t="s">
        <v>300</v>
      </c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4"/>
      <c r="N28" s="70">
        <f>N27</f>
        <v>0.875</v>
      </c>
      <c r="O28" s="354"/>
      <c r="P28" s="355"/>
    </row>
    <row r="29" spans="1:16" ht="39.75" customHeight="1">
      <c r="A29" s="64" t="s">
        <v>289</v>
      </c>
      <c r="B29" s="335" t="s">
        <v>290</v>
      </c>
      <c r="C29" s="335"/>
      <c r="D29" s="335"/>
      <c r="E29" s="335"/>
      <c r="F29" s="335"/>
      <c r="G29" s="335"/>
      <c r="H29" s="257">
        <v>60</v>
      </c>
      <c r="I29" s="248"/>
      <c r="J29" s="257">
        <v>56</v>
      </c>
      <c r="K29" s="248"/>
      <c r="L29" s="332">
        <v>0.94</v>
      </c>
      <c r="M29" s="248"/>
      <c r="N29" s="68">
        <v>1</v>
      </c>
      <c r="O29" s="354"/>
      <c r="P29" s="355"/>
    </row>
    <row r="30" spans="1:16" ht="58.5" customHeight="1">
      <c r="A30" s="64" t="s">
        <v>302</v>
      </c>
      <c r="B30" s="335" t="s">
        <v>303</v>
      </c>
      <c r="C30" s="335"/>
      <c r="D30" s="335"/>
      <c r="E30" s="335"/>
      <c r="F30" s="335"/>
      <c r="G30" s="335"/>
      <c r="H30" s="257">
        <v>60</v>
      </c>
      <c r="I30" s="248"/>
      <c r="J30" s="257">
        <v>50</v>
      </c>
      <c r="K30" s="248"/>
      <c r="L30" s="332">
        <v>0.84</v>
      </c>
      <c r="M30" s="248"/>
      <c r="N30" s="68">
        <v>0.5</v>
      </c>
      <c r="O30" s="354"/>
      <c r="P30" s="355"/>
    </row>
    <row r="31" spans="1:16" ht="15.75">
      <c r="A31" s="315" t="s">
        <v>154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7"/>
      <c r="N31" s="69">
        <f>N30+N29+N28+N17</f>
        <v>3.375</v>
      </c>
      <c r="O31" s="356"/>
      <c r="P31" s="357"/>
    </row>
    <row r="32" spans="1:16" ht="7.5" customHeight="1">
      <c r="A32" s="349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3"/>
      <c r="O32" s="5"/>
      <c r="P32" s="5"/>
    </row>
    <row r="33" spans="1:16" ht="20.25">
      <c r="A33" s="346" t="s">
        <v>306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8"/>
      <c r="N33" s="75">
        <f>N31+N15+N11+N7</f>
        <v>7.175</v>
      </c>
      <c r="O33" s="5"/>
      <c r="P33" s="5"/>
    </row>
  </sheetData>
  <sheetProtection/>
  <mergeCells count="89">
    <mergeCell ref="J4:K4"/>
    <mergeCell ref="B10:G10"/>
    <mergeCell ref="B13:G13"/>
    <mergeCell ref="L4:M4"/>
    <mergeCell ref="L6:M6"/>
    <mergeCell ref="J30:K30"/>
    <mergeCell ref="L30:M30"/>
    <mergeCell ref="B22:G22"/>
    <mergeCell ref="B23:G23"/>
    <mergeCell ref="L13:M13"/>
    <mergeCell ref="O9:P11"/>
    <mergeCell ref="H9:I9"/>
    <mergeCell ref="H10:I10"/>
    <mergeCell ref="O13:P15"/>
    <mergeCell ref="A12:P12"/>
    <mergeCell ref="H4:I4"/>
    <mergeCell ref="B4:G4"/>
    <mergeCell ref="B6:G6"/>
    <mergeCell ref="J10:K10"/>
    <mergeCell ref="L10:M10"/>
    <mergeCell ref="I2:P3"/>
    <mergeCell ref="O4:P4"/>
    <mergeCell ref="A5:P5"/>
    <mergeCell ref="A8:P8"/>
    <mergeCell ref="O6:P7"/>
    <mergeCell ref="B29:G29"/>
    <mergeCell ref="A15:M15"/>
    <mergeCell ref="H17:I17"/>
    <mergeCell ref="J17:K17"/>
    <mergeCell ref="L17:M17"/>
    <mergeCell ref="J9:K9"/>
    <mergeCell ref="L9:M9"/>
    <mergeCell ref="B21:G21"/>
    <mergeCell ref="L19:M19"/>
    <mergeCell ref="L14:M14"/>
    <mergeCell ref="H6:I6"/>
    <mergeCell ref="J6:K6"/>
    <mergeCell ref="J13:K13"/>
    <mergeCell ref="J14:K14"/>
    <mergeCell ref="B17:G17"/>
    <mergeCell ref="A33:M33"/>
    <mergeCell ref="A32:N32"/>
    <mergeCell ref="A16:P16"/>
    <mergeCell ref="O17:P31"/>
    <mergeCell ref="H30:I30"/>
    <mergeCell ref="B20:G20"/>
    <mergeCell ref="J25:K25"/>
    <mergeCell ref="H22:I22"/>
    <mergeCell ref="H20:I20"/>
    <mergeCell ref="L26:M26"/>
    <mergeCell ref="A2:H2"/>
    <mergeCell ref="A7:M7"/>
    <mergeCell ref="A11:M11"/>
    <mergeCell ref="J20:K20"/>
    <mergeCell ref="L20:M20"/>
    <mergeCell ref="H13:I13"/>
    <mergeCell ref="B19:G19"/>
    <mergeCell ref="B9:G9"/>
    <mergeCell ref="B14:G14"/>
    <mergeCell ref="H14:I14"/>
    <mergeCell ref="L29:M29"/>
    <mergeCell ref="J21:K21"/>
    <mergeCell ref="L21:M21"/>
    <mergeCell ref="H23:I23"/>
    <mergeCell ref="J23:K23"/>
    <mergeCell ref="H21:I21"/>
    <mergeCell ref="L23:M23"/>
    <mergeCell ref="J26:K26"/>
    <mergeCell ref="J22:K22"/>
    <mergeCell ref="B30:G30"/>
    <mergeCell ref="A18:A28"/>
    <mergeCell ref="B25:G25"/>
    <mergeCell ref="B27:M27"/>
    <mergeCell ref="H19:I19"/>
    <mergeCell ref="J19:K19"/>
    <mergeCell ref="H26:I26"/>
    <mergeCell ref="B28:M28"/>
    <mergeCell ref="H29:I29"/>
    <mergeCell ref="J29:K29"/>
    <mergeCell ref="L22:M22"/>
    <mergeCell ref="B18:N18"/>
    <mergeCell ref="A31:M31"/>
    <mergeCell ref="H24:I24"/>
    <mergeCell ref="J24:K24"/>
    <mergeCell ref="L24:M24"/>
    <mergeCell ref="H25:I25"/>
    <mergeCell ref="L25:M25"/>
    <mergeCell ref="B24:G24"/>
    <mergeCell ref="B26:G26"/>
  </mergeCells>
  <printOptions/>
  <pageMargins left="0.1968503937007874" right="0.1968503937007874" top="0.31496062992125984" bottom="0.3149606299212598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5"/>
  <sheetViews>
    <sheetView workbookViewId="0" topLeftCell="A43">
      <selection activeCell="L66" sqref="L66"/>
    </sheetView>
  </sheetViews>
  <sheetFormatPr defaultColWidth="9.00390625" defaultRowHeight="15.75"/>
  <cols>
    <col min="1" max="1" width="5.125" style="0" customWidth="1"/>
    <col min="6" max="6" width="17.125" style="0" customWidth="1"/>
    <col min="7" max="7" width="4.75390625" style="0" customWidth="1"/>
    <col min="8" max="8" width="6.625" style="0" customWidth="1"/>
    <col min="9" max="9" width="10.75390625" style="0" customWidth="1"/>
  </cols>
  <sheetData>
    <row r="2" spans="1:9" ht="22.5">
      <c r="A2" s="383" t="s">
        <v>4</v>
      </c>
      <c r="B2" s="383"/>
      <c r="C2" s="383"/>
      <c r="D2" s="383"/>
      <c r="E2" s="383"/>
      <c r="F2" s="383"/>
      <c r="G2" s="383"/>
      <c r="H2" s="383"/>
      <c r="I2" s="20"/>
    </row>
    <row r="4" spans="1:9" ht="37.5" customHeight="1">
      <c r="A4" s="9" t="s">
        <v>6</v>
      </c>
      <c r="B4" s="393" t="s">
        <v>5</v>
      </c>
      <c r="C4" s="393"/>
      <c r="D4" s="393"/>
      <c r="E4" s="393"/>
      <c r="F4" s="393"/>
      <c r="G4" s="393" t="s">
        <v>157</v>
      </c>
      <c r="H4" s="393"/>
      <c r="I4" s="107" t="s">
        <v>380</v>
      </c>
    </row>
    <row r="5" spans="1:9" ht="24" customHeight="1">
      <c r="A5" s="394" t="s">
        <v>153</v>
      </c>
      <c r="B5" s="394"/>
      <c r="C5" s="394"/>
      <c r="D5" s="394"/>
      <c r="E5" s="394"/>
      <c r="F5" s="394"/>
      <c r="G5" s="394"/>
      <c r="H5" s="395"/>
      <c r="I5" s="5">
        <v>0.1</v>
      </c>
    </row>
    <row r="6" spans="1:9" ht="69.75" customHeight="1">
      <c r="A6" s="49" t="s">
        <v>155</v>
      </c>
      <c r="B6" s="390" t="s">
        <v>156</v>
      </c>
      <c r="C6" s="391"/>
      <c r="D6" s="391"/>
      <c r="E6" s="391"/>
      <c r="F6" s="392"/>
      <c r="G6" s="381">
        <f>'исследование показателей'!F12+'исследование показателей'!H63+'исследование показателей'!H108</f>
        <v>3</v>
      </c>
      <c r="H6" s="382"/>
      <c r="I6" s="396"/>
    </row>
    <row r="7" spans="1:9" ht="27" customHeight="1">
      <c r="A7" s="50" t="s">
        <v>88</v>
      </c>
      <c r="B7" s="390" t="s">
        <v>89</v>
      </c>
      <c r="C7" s="391"/>
      <c r="D7" s="391"/>
      <c r="E7" s="391"/>
      <c r="F7" s="392"/>
      <c r="G7" s="381">
        <f>'исследование показателей'!H123</f>
        <v>0</v>
      </c>
      <c r="H7" s="382"/>
      <c r="I7" s="397"/>
    </row>
    <row r="8" spans="1:9" ht="24" customHeight="1">
      <c r="A8" s="50" t="s">
        <v>100</v>
      </c>
      <c r="B8" s="390" t="s">
        <v>101</v>
      </c>
      <c r="C8" s="391"/>
      <c r="D8" s="391"/>
      <c r="E8" s="391"/>
      <c r="F8" s="392"/>
      <c r="G8" s="381">
        <f>'исследование показателей'!H133+'исследование показателей'!H141</f>
        <v>2</v>
      </c>
      <c r="H8" s="382"/>
      <c r="I8" s="397"/>
    </row>
    <row r="9" spans="1:9" ht="37.5" customHeight="1">
      <c r="A9" s="51" t="s">
        <v>106</v>
      </c>
      <c r="B9" s="390" t="s">
        <v>158</v>
      </c>
      <c r="C9" s="391"/>
      <c r="D9" s="391"/>
      <c r="E9" s="391"/>
      <c r="F9" s="392"/>
      <c r="G9" s="381">
        <f>'исследование показателей'!G171+'исследование показателей'!G201</f>
        <v>2</v>
      </c>
      <c r="H9" s="382"/>
      <c r="I9" s="397"/>
    </row>
    <row r="10" spans="1:9" ht="28.5" customHeight="1">
      <c r="A10" s="51" t="s">
        <v>132</v>
      </c>
      <c r="B10" s="390" t="s">
        <v>159</v>
      </c>
      <c r="C10" s="391"/>
      <c r="D10" s="391"/>
      <c r="E10" s="391"/>
      <c r="F10" s="392"/>
      <c r="G10" s="381">
        <f>'исследование показателей'!H215+'исследование показателей'!H224</f>
        <v>2</v>
      </c>
      <c r="H10" s="382"/>
      <c r="I10" s="397"/>
    </row>
    <row r="11" spans="1:9" ht="24" customHeight="1">
      <c r="A11" s="51" t="s">
        <v>138</v>
      </c>
      <c r="B11" s="390" t="s">
        <v>160</v>
      </c>
      <c r="C11" s="391"/>
      <c r="D11" s="391"/>
      <c r="E11" s="391"/>
      <c r="F11" s="392"/>
      <c r="G11" s="381">
        <f>'исследование показателей'!H237+'исследование показателей'!H250</f>
        <v>2</v>
      </c>
      <c r="H11" s="382"/>
      <c r="I11" s="397"/>
    </row>
    <row r="12" spans="1:9" ht="63" customHeight="1">
      <c r="A12" s="51" t="s">
        <v>161</v>
      </c>
      <c r="B12" s="390" t="s">
        <v>148</v>
      </c>
      <c r="C12" s="391"/>
      <c r="D12" s="391"/>
      <c r="E12" s="391"/>
      <c r="F12" s="392"/>
      <c r="G12" s="381">
        <f>'анализ и результаты анкетирован'!N7</f>
        <v>1</v>
      </c>
      <c r="H12" s="382"/>
      <c r="I12" s="398"/>
    </row>
    <row r="13" spans="1:9" ht="15.75">
      <c r="A13" s="384" t="s">
        <v>273</v>
      </c>
      <c r="B13" s="227"/>
      <c r="C13" s="227"/>
      <c r="D13" s="227"/>
      <c r="E13" s="227"/>
      <c r="F13" s="228"/>
      <c r="G13" s="388">
        <f>G12+G11+G10+G9+G8+G7+G6</f>
        <v>12</v>
      </c>
      <c r="H13" s="389"/>
      <c r="I13" s="66">
        <f>I5*G13/13</f>
        <v>0.09230769230769233</v>
      </c>
    </row>
    <row r="14" spans="1:9" ht="26.25" customHeight="1">
      <c r="A14" s="385" t="s">
        <v>162</v>
      </c>
      <c r="B14" s="386"/>
      <c r="C14" s="386"/>
      <c r="D14" s="386"/>
      <c r="E14" s="386"/>
      <c r="F14" s="386"/>
      <c r="G14" s="386"/>
      <c r="H14" s="387"/>
      <c r="I14" s="5">
        <v>0.2</v>
      </c>
    </row>
    <row r="15" spans="1:9" ht="42" customHeight="1">
      <c r="A15" s="51" t="s">
        <v>164</v>
      </c>
      <c r="B15" s="390" t="s">
        <v>163</v>
      </c>
      <c r="C15" s="391"/>
      <c r="D15" s="391"/>
      <c r="E15" s="391"/>
      <c r="F15" s="392"/>
      <c r="G15" s="381">
        <f>'исследование показателей'!H289+'исследование показателей'!H329+'исследование показателей'!H361+'исследование показателей'!H374</f>
        <v>2.1</v>
      </c>
      <c r="H15" s="382"/>
      <c r="I15" s="396"/>
    </row>
    <row r="16" spans="1:9" ht="27" customHeight="1">
      <c r="A16" s="51" t="s">
        <v>245</v>
      </c>
      <c r="B16" s="390" t="s">
        <v>374</v>
      </c>
      <c r="C16" s="391"/>
      <c r="D16" s="391"/>
      <c r="E16" s="391"/>
      <c r="F16" s="392"/>
      <c r="G16" s="381">
        <f>'анализ и результаты анкетирован'!N9</f>
        <v>1</v>
      </c>
      <c r="H16" s="382"/>
      <c r="I16" s="397"/>
    </row>
    <row r="17" spans="1:9" ht="33" customHeight="1">
      <c r="A17" s="51" t="s">
        <v>246</v>
      </c>
      <c r="B17" s="390" t="s">
        <v>247</v>
      </c>
      <c r="C17" s="391"/>
      <c r="D17" s="391"/>
      <c r="E17" s="391"/>
      <c r="F17" s="392"/>
      <c r="G17" s="381">
        <f>'исследование показателей'!H397</f>
        <v>1</v>
      </c>
      <c r="H17" s="382"/>
      <c r="I17" s="397"/>
    </row>
    <row r="18" spans="1:9" ht="24" customHeight="1">
      <c r="A18" s="51" t="s">
        <v>259</v>
      </c>
      <c r="B18" s="390" t="s">
        <v>260</v>
      </c>
      <c r="C18" s="391"/>
      <c r="D18" s="391"/>
      <c r="E18" s="391"/>
      <c r="F18" s="392"/>
      <c r="G18" s="381">
        <f>'исследование показателей'!H421</f>
        <v>0.7</v>
      </c>
      <c r="H18" s="382"/>
      <c r="I18" s="397"/>
    </row>
    <row r="19" spans="1:9" ht="39" customHeight="1">
      <c r="A19" s="51" t="s">
        <v>269</v>
      </c>
      <c r="B19" s="390" t="s">
        <v>271</v>
      </c>
      <c r="C19" s="391"/>
      <c r="D19" s="391"/>
      <c r="E19" s="391"/>
      <c r="F19" s="392"/>
      <c r="G19" s="381">
        <f>'анализ и результаты анкетирован'!N10</f>
        <v>1</v>
      </c>
      <c r="H19" s="382"/>
      <c r="I19" s="398"/>
    </row>
    <row r="20" spans="1:9" ht="15.75">
      <c r="A20" s="384" t="s">
        <v>272</v>
      </c>
      <c r="B20" s="227"/>
      <c r="C20" s="227"/>
      <c r="D20" s="227"/>
      <c r="E20" s="227"/>
      <c r="F20" s="228"/>
      <c r="G20" s="388">
        <f>G19+G18+G17+G16+G15</f>
        <v>5.800000000000001</v>
      </c>
      <c r="H20" s="389"/>
      <c r="I20" s="66">
        <f>I14*G20/8</f>
        <v>0.14500000000000002</v>
      </c>
    </row>
    <row r="21" spans="1:9" ht="24" customHeight="1">
      <c r="A21" s="385" t="s">
        <v>274</v>
      </c>
      <c r="B21" s="386"/>
      <c r="C21" s="386"/>
      <c r="D21" s="386"/>
      <c r="E21" s="386"/>
      <c r="F21" s="386"/>
      <c r="G21" s="386"/>
      <c r="H21" s="387"/>
      <c r="I21" s="5">
        <v>0.1</v>
      </c>
    </row>
    <row r="22" spans="1:9" ht="40.5" customHeight="1">
      <c r="A22" s="51" t="s">
        <v>275</v>
      </c>
      <c r="B22" s="390" t="s">
        <v>276</v>
      </c>
      <c r="C22" s="391"/>
      <c r="D22" s="391"/>
      <c r="E22" s="391"/>
      <c r="F22" s="392"/>
      <c r="G22" s="381">
        <f>'анализ и результаты анкетирован'!N13+'исследование показателей'!H429</f>
        <v>1</v>
      </c>
      <c r="H22" s="382"/>
      <c r="I22" s="396"/>
    </row>
    <row r="23" spans="1:9" ht="40.5" customHeight="1">
      <c r="A23" s="51" t="s">
        <v>277</v>
      </c>
      <c r="B23" s="390" t="s">
        <v>278</v>
      </c>
      <c r="C23" s="391"/>
      <c r="D23" s="391"/>
      <c r="E23" s="391"/>
      <c r="F23" s="392"/>
      <c r="G23" s="381">
        <f>'анализ и результаты анкетирован'!N14+'исследование показателей'!H429</f>
        <v>0.8</v>
      </c>
      <c r="H23" s="382"/>
      <c r="I23" s="397"/>
    </row>
    <row r="24" spans="1:9" ht="61.5" customHeight="1">
      <c r="A24" s="51" t="s">
        <v>279</v>
      </c>
      <c r="B24" s="390" t="s">
        <v>280</v>
      </c>
      <c r="C24" s="391"/>
      <c r="D24" s="391"/>
      <c r="E24" s="391"/>
      <c r="F24" s="392"/>
      <c r="G24" s="381">
        <f>'исследование показателей'!H435</f>
        <v>0.5</v>
      </c>
      <c r="H24" s="382"/>
      <c r="I24" s="398"/>
    </row>
    <row r="25" spans="1:9" ht="15.75">
      <c r="A25" s="384" t="s">
        <v>281</v>
      </c>
      <c r="B25" s="227"/>
      <c r="C25" s="227"/>
      <c r="D25" s="227"/>
      <c r="E25" s="227"/>
      <c r="F25" s="228"/>
      <c r="G25" s="388">
        <f>G24+G23+G22</f>
        <v>2.3</v>
      </c>
      <c r="H25" s="389"/>
      <c r="I25" s="66">
        <f>I21*G25/3</f>
        <v>0.07666666666666666</v>
      </c>
    </row>
    <row r="26" spans="1:9" ht="24.75" customHeight="1">
      <c r="A26" s="385" t="s">
        <v>282</v>
      </c>
      <c r="B26" s="386"/>
      <c r="C26" s="386"/>
      <c r="D26" s="386"/>
      <c r="E26" s="386"/>
      <c r="F26" s="386"/>
      <c r="G26" s="386"/>
      <c r="H26" s="387"/>
      <c r="I26" s="5">
        <v>0.4</v>
      </c>
    </row>
    <row r="27" spans="1:9" ht="39" customHeight="1">
      <c r="A27" s="51" t="s">
        <v>285</v>
      </c>
      <c r="B27" s="390" t="s">
        <v>284</v>
      </c>
      <c r="C27" s="391"/>
      <c r="D27" s="391"/>
      <c r="E27" s="391"/>
      <c r="F27" s="392"/>
      <c r="G27" s="381">
        <f>'анализ и результаты анкетирован'!N17</f>
        <v>1</v>
      </c>
      <c r="H27" s="382"/>
      <c r="I27" s="396"/>
    </row>
    <row r="28" spans="1:9" ht="36" customHeight="1">
      <c r="A28" s="51" t="s">
        <v>286</v>
      </c>
      <c r="B28" s="390" t="s">
        <v>287</v>
      </c>
      <c r="C28" s="391"/>
      <c r="D28" s="391"/>
      <c r="E28" s="391"/>
      <c r="F28" s="392"/>
      <c r="G28" s="381">
        <f>'анализ и результаты анкетирован'!N28</f>
        <v>0.875</v>
      </c>
      <c r="H28" s="382"/>
      <c r="I28" s="397"/>
    </row>
    <row r="29" spans="1:9" ht="35.25" customHeight="1">
      <c r="A29" s="51" t="s">
        <v>289</v>
      </c>
      <c r="B29" s="390" t="s">
        <v>290</v>
      </c>
      <c r="C29" s="391"/>
      <c r="D29" s="391"/>
      <c r="E29" s="391"/>
      <c r="F29" s="392"/>
      <c r="G29" s="381">
        <f>'анализ и результаты анкетирован'!N29</f>
        <v>1</v>
      </c>
      <c r="H29" s="382"/>
      <c r="I29" s="397"/>
    </row>
    <row r="30" spans="1:9" ht="27" customHeight="1">
      <c r="A30" s="51" t="s">
        <v>291</v>
      </c>
      <c r="B30" s="390" t="s">
        <v>301</v>
      </c>
      <c r="C30" s="391"/>
      <c r="D30" s="391"/>
      <c r="E30" s="391"/>
      <c r="F30" s="392"/>
      <c r="G30" s="381">
        <f>'исследование показателей'!H447</f>
        <v>1</v>
      </c>
      <c r="H30" s="382"/>
      <c r="I30" s="397"/>
    </row>
    <row r="31" spans="1:9" ht="39.75" customHeight="1">
      <c r="A31" s="51" t="s">
        <v>302</v>
      </c>
      <c r="B31" s="390" t="s">
        <v>303</v>
      </c>
      <c r="C31" s="391"/>
      <c r="D31" s="391"/>
      <c r="E31" s="391"/>
      <c r="F31" s="392"/>
      <c r="G31" s="381">
        <f>'анализ и результаты анкетирован'!N30</f>
        <v>0.5</v>
      </c>
      <c r="H31" s="382"/>
      <c r="I31" s="398"/>
    </row>
    <row r="32" spans="1:9" ht="15.75">
      <c r="A32" s="384" t="s">
        <v>349</v>
      </c>
      <c r="B32" s="227"/>
      <c r="C32" s="227"/>
      <c r="D32" s="227"/>
      <c r="E32" s="227"/>
      <c r="F32" s="228"/>
      <c r="G32" s="388">
        <f>G31+G30+G29+G28+G27</f>
        <v>4.375</v>
      </c>
      <c r="H32" s="389"/>
      <c r="I32" s="5">
        <f>I26*G32/5</f>
        <v>0.35</v>
      </c>
    </row>
    <row r="33" spans="1:9" ht="50.25" customHeight="1">
      <c r="A33" s="380" t="s">
        <v>347</v>
      </c>
      <c r="B33" s="380"/>
      <c r="C33" s="380"/>
      <c r="D33" s="380"/>
      <c r="E33" s="380"/>
      <c r="F33" s="380"/>
      <c r="G33" s="380"/>
      <c r="H33" s="380"/>
      <c r="I33" s="5">
        <v>0.05</v>
      </c>
    </row>
    <row r="34" spans="1:9" ht="27.75" customHeight="1">
      <c r="A34" s="93" t="s">
        <v>310</v>
      </c>
      <c r="B34" s="376" t="s">
        <v>311</v>
      </c>
      <c r="C34" s="376"/>
      <c r="D34" s="376"/>
      <c r="E34" s="376"/>
      <c r="F34" s="376"/>
      <c r="G34" s="377">
        <f>'исследование показателей'!H465</f>
        <v>2</v>
      </c>
      <c r="H34" s="377"/>
      <c r="I34" s="396"/>
    </row>
    <row r="35" spans="1:9" ht="28.5" customHeight="1">
      <c r="A35" s="93" t="s">
        <v>320</v>
      </c>
      <c r="B35" s="376" t="s">
        <v>321</v>
      </c>
      <c r="C35" s="376"/>
      <c r="D35" s="376"/>
      <c r="E35" s="376"/>
      <c r="F35" s="376"/>
      <c r="G35" s="377">
        <f>'исследование показателей'!H476</f>
        <v>1</v>
      </c>
      <c r="H35" s="377"/>
      <c r="I35" s="397"/>
    </row>
    <row r="36" spans="1:9" ht="15.75">
      <c r="A36" s="93" t="s">
        <v>322</v>
      </c>
      <c r="B36" s="376" t="s">
        <v>323</v>
      </c>
      <c r="C36" s="376"/>
      <c r="D36" s="376"/>
      <c r="E36" s="376"/>
      <c r="F36" s="376"/>
      <c r="G36" s="377">
        <f>'исследование показателей'!H485</f>
        <v>1</v>
      </c>
      <c r="H36" s="377"/>
      <c r="I36" s="397"/>
    </row>
    <row r="37" spans="1:9" ht="27" customHeight="1">
      <c r="A37" s="93" t="s">
        <v>324</v>
      </c>
      <c r="B37" s="376" t="s">
        <v>325</v>
      </c>
      <c r="C37" s="376"/>
      <c r="D37" s="376"/>
      <c r="E37" s="376"/>
      <c r="F37" s="376"/>
      <c r="G37" s="377">
        <f>'исследование показателей'!H495</f>
        <v>1</v>
      </c>
      <c r="H37" s="377"/>
      <c r="I37" s="397"/>
    </row>
    <row r="38" spans="1:9" ht="29.25" customHeight="1">
      <c r="A38" s="93" t="s">
        <v>327</v>
      </c>
      <c r="B38" s="376" t="s">
        <v>326</v>
      </c>
      <c r="C38" s="376"/>
      <c r="D38" s="376"/>
      <c r="E38" s="376"/>
      <c r="F38" s="376"/>
      <c r="G38" s="377">
        <f>'исследование показателей'!H504</f>
        <v>1</v>
      </c>
      <c r="H38" s="377"/>
      <c r="I38" s="398"/>
    </row>
    <row r="39" spans="1:9" ht="15.75">
      <c r="A39" s="315" t="s">
        <v>348</v>
      </c>
      <c r="B39" s="316"/>
      <c r="C39" s="316"/>
      <c r="D39" s="316"/>
      <c r="E39" s="316"/>
      <c r="F39" s="317"/>
      <c r="G39" s="374">
        <f>SUM(G34:G38)</f>
        <v>6</v>
      </c>
      <c r="H39" s="226"/>
      <c r="I39" s="66">
        <f>I33*G39/6</f>
        <v>0.05000000000000001</v>
      </c>
    </row>
    <row r="40" spans="1:9" ht="15.75">
      <c r="A40" s="378" t="s">
        <v>328</v>
      </c>
      <c r="B40" s="378"/>
      <c r="C40" s="378"/>
      <c r="D40" s="378"/>
      <c r="E40" s="378"/>
      <c r="F40" s="378"/>
      <c r="G40" s="378"/>
      <c r="H40" s="378"/>
      <c r="I40" s="400">
        <v>0.1</v>
      </c>
    </row>
    <row r="41" spans="1:9" ht="15.75">
      <c r="A41" s="378"/>
      <c r="B41" s="378"/>
      <c r="C41" s="378"/>
      <c r="D41" s="378"/>
      <c r="E41" s="378"/>
      <c r="F41" s="378"/>
      <c r="G41" s="378"/>
      <c r="H41" s="378"/>
      <c r="I41" s="401"/>
    </row>
    <row r="42" spans="1:9" ht="15.75">
      <c r="A42" s="93" t="s">
        <v>330</v>
      </c>
      <c r="B42" s="379" t="s">
        <v>329</v>
      </c>
      <c r="C42" s="379"/>
      <c r="D42" s="379"/>
      <c r="E42" s="379"/>
      <c r="F42" s="379"/>
      <c r="G42" s="377">
        <f>'исследование показателей'!H516</f>
        <v>1</v>
      </c>
      <c r="H42" s="377"/>
      <c r="I42" s="396"/>
    </row>
    <row r="43" spans="1:9" ht="15.75">
      <c r="A43" s="93" t="s">
        <v>334</v>
      </c>
      <c r="B43" s="376" t="s">
        <v>338</v>
      </c>
      <c r="C43" s="376"/>
      <c r="D43" s="376"/>
      <c r="E43" s="376"/>
      <c r="F43" s="376"/>
      <c r="G43" s="377">
        <f>'исследование показателей'!H524</f>
        <v>1</v>
      </c>
      <c r="H43" s="377"/>
      <c r="I43" s="397"/>
    </row>
    <row r="44" spans="1:9" ht="15.75">
      <c r="A44" s="93" t="s">
        <v>340</v>
      </c>
      <c r="B44" s="376" t="s">
        <v>333</v>
      </c>
      <c r="C44" s="376"/>
      <c r="D44" s="376"/>
      <c r="E44" s="376"/>
      <c r="F44" s="376"/>
      <c r="G44" s="377">
        <f>'исследование показателей'!H532</f>
        <v>1</v>
      </c>
      <c r="H44" s="377"/>
      <c r="I44" s="397"/>
    </row>
    <row r="45" spans="1:9" ht="15.75">
      <c r="A45" s="93" t="s">
        <v>336</v>
      </c>
      <c r="B45" s="376" t="s">
        <v>335</v>
      </c>
      <c r="C45" s="376"/>
      <c r="D45" s="376"/>
      <c r="E45" s="376"/>
      <c r="F45" s="376"/>
      <c r="G45" s="377">
        <f>'исследование показателей'!H541</f>
        <v>1</v>
      </c>
      <c r="H45" s="377"/>
      <c r="I45" s="397"/>
    </row>
    <row r="46" spans="1:9" ht="15.75">
      <c r="A46" s="93" t="s">
        <v>342</v>
      </c>
      <c r="B46" s="376" t="s">
        <v>337</v>
      </c>
      <c r="C46" s="376"/>
      <c r="D46" s="376"/>
      <c r="E46" s="376"/>
      <c r="F46" s="376"/>
      <c r="G46" s="377">
        <f>'исследование показателей'!H550</f>
        <v>1</v>
      </c>
      <c r="H46" s="377"/>
      <c r="I46" s="398"/>
    </row>
    <row r="47" spans="1:9" ht="15.75">
      <c r="A47" s="315" t="s">
        <v>350</v>
      </c>
      <c r="B47" s="316"/>
      <c r="C47" s="316"/>
      <c r="D47" s="316"/>
      <c r="E47" s="316"/>
      <c r="F47" s="317"/>
      <c r="G47" s="374">
        <f>SUM(G42:G46)</f>
        <v>5</v>
      </c>
      <c r="H47" s="226"/>
      <c r="I47" s="5">
        <f>I40*G47/5</f>
        <v>0.1</v>
      </c>
    </row>
    <row r="48" spans="1:9" ht="41.25" customHeight="1">
      <c r="A48" s="375" t="s">
        <v>343</v>
      </c>
      <c r="B48" s="375"/>
      <c r="C48" s="375"/>
      <c r="D48" s="375"/>
      <c r="E48" s="375"/>
      <c r="F48" s="375"/>
      <c r="G48" s="375"/>
      <c r="H48" s="375"/>
      <c r="I48" s="5">
        <v>0.05</v>
      </c>
    </row>
    <row r="49" spans="1:9" ht="37.5" customHeight="1">
      <c r="A49" s="93" t="s">
        <v>351</v>
      </c>
      <c r="B49" s="376" t="s">
        <v>344</v>
      </c>
      <c r="C49" s="376"/>
      <c r="D49" s="376"/>
      <c r="E49" s="376"/>
      <c r="F49" s="376"/>
      <c r="G49" s="377">
        <f>'исследование показателей'!H565</f>
        <v>1</v>
      </c>
      <c r="H49" s="377"/>
      <c r="I49" s="5"/>
    </row>
    <row r="50" spans="1:9" ht="15.75">
      <c r="A50" s="315" t="s">
        <v>352</v>
      </c>
      <c r="B50" s="316"/>
      <c r="C50" s="316"/>
      <c r="D50" s="316"/>
      <c r="E50" s="316"/>
      <c r="F50" s="317"/>
      <c r="G50" s="374">
        <f>G49</f>
        <v>1</v>
      </c>
      <c r="H50" s="226"/>
      <c r="I50" s="5">
        <f>I48*G50/1</f>
        <v>0.05</v>
      </c>
    </row>
    <row r="52" spans="6:9" ht="15.75">
      <c r="F52" s="399" t="s">
        <v>381</v>
      </c>
      <c r="G52" s="399"/>
      <c r="H52" s="399"/>
      <c r="I52" s="126">
        <f>I50+I47+I39+I32+I25+I20+I13</f>
        <v>0.863974358974359</v>
      </c>
    </row>
    <row r="54" ht="15.75">
      <c r="B54" t="s">
        <v>382</v>
      </c>
    </row>
    <row r="55" spans="2:8" ht="15.75">
      <c r="B55" t="s">
        <v>383</v>
      </c>
      <c r="H55" t="s">
        <v>442</v>
      </c>
    </row>
  </sheetData>
  <sheetProtection/>
  <mergeCells count="94">
    <mergeCell ref="I15:I19"/>
    <mergeCell ref="I6:I12"/>
    <mergeCell ref="F52:H52"/>
    <mergeCell ref="I40:I41"/>
    <mergeCell ref="I42:I46"/>
    <mergeCell ref="I34:I38"/>
    <mergeCell ref="I27:I31"/>
    <mergeCell ref="I22:I24"/>
    <mergeCell ref="B27:F27"/>
    <mergeCell ref="B28:F28"/>
    <mergeCell ref="B29:F29"/>
    <mergeCell ref="B30:F30"/>
    <mergeCell ref="B31:F31"/>
    <mergeCell ref="B22:F22"/>
    <mergeCell ref="B23:F23"/>
    <mergeCell ref="B24:F24"/>
    <mergeCell ref="B12:F12"/>
    <mergeCell ref="B15:F15"/>
    <mergeCell ref="B16:F16"/>
    <mergeCell ref="B17:F17"/>
    <mergeCell ref="B18:F18"/>
    <mergeCell ref="B19:F19"/>
    <mergeCell ref="G4:H4"/>
    <mergeCell ref="B4:F4"/>
    <mergeCell ref="B6:F6"/>
    <mergeCell ref="B7:F7"/>
    <mergeCell ref="B8:F8"/>
    <mergeCell ref="A5:H5"/>
    <mergeCell ref="G6:H6"/>
    <mergeCell ref="G7:H7"/>
    <mergeCell ref="G8:H8"/>
    <mergeCell ref="G9:H9"/>
    <mergeCell ref="G10:H10"/>
    <mergeCell ref="G11:H11"/>
    <mergeCell ref="G12:H12"/>
    <mergeCell ref="G13:H13"/>
    <mergeCell ref="A32:F32"/>
    <mergeCell ref="G32:H32"/>
    <mergeCell ref="B9:F9"/>
    <mergeCell ref="B10:F10"/>
    <mergeCell ref="B11:F11"/>
    <mergeCell ref="G15:H15"/>
    <mergeCell ref="G16:H16"/>
    <mergeCell ref="G17:H17"/>
    <mergeCell ref="G18:H18"/>
    <mergeCell ref="G19:H19"/>
    <mergeCell ref="G20:H20"/>
    <mergeCell ref="G22:H22"/>
    <mergeCell ref="G23:H23"/>
    <mergeCell ref="G24:H24"/>
    <mergeCell ref="G25:H25"/>
    <mergeCell ref="A25:F25"/>
    <mergeCell ref="A26:H26"/>
    <mergeCell ref="G27:H27"/>
    <mergeCell ref="G28:H28"/>
    <mergeCell ref="G29:H29"/>
    <mergeCell ref="G30:H30"/>
    <mergeCell ref="G31:H31"/>
    <mergeCell ref="A2:H2"/>
    <mergeCell ref="A13:F13"/>
    <mergeCell ref="A14:H14"/>
    <mergeCell ref="A20:F20"/>
    <mergeCell ref="A21:H21"/>
    <mergeCell ref="A33:H33"/>
    <mergeCell ref="B34:F34"/>
    <mergeCell ref="B35:F35"/>
    <mergeCell ref="B36:F36"/>
    <mergeCell ref="B37:F37"/>
    <mergeCell ref="B38:F38"/>
    <mergeCell ref="G34:H34"/>
    <mergeCell ref="G35:H35"/>
    <mergeCell ref="G36:H36"/>
    <mergeCell ref="G37:H37"/>
    <mergeCell ref="G38:H38"/>
    <mergeCell ref="A39:F39"/>
    <mergeCell ref="G39:H39"/>
    <mergeCell ref="A40:H41"/>
    <mergeCell ref="B42:F42"/>
    <mergeCell ref="B43:F43"/>
    <mergeCell ref="B44:F44"/>
    <mergeCell ref="B45:F45"/>
    <mergeCell ref="B46:F46"/>
    <mergeCell ref="G42:H42"/>
    <mergeCell ref="G43:H43"/>
    <mergeCell ref="G44:H44"/>
    <mergeCell ref="G45:H45"/>
    <mergeCell ref="G46:H46"/>
    <mergeCell ref="A47:F47"/>
    <mergeCell ref="G47:H47"/>
    <mergeCell ref="A48:H48"/>
    <mergeCell ref="B49:F49"/>
    <mergeCell ref="G49:H49"/>
    <mergeCell ref="A50:F50"/>
    <mergeCell ref="G50:H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2"/>
  <sheetViews>
    <sheetView tabSelected="1" workbookViewId="0" topLeftCell="A1">
      <selection activeCell="A22" sqref="A22:J22"/>
    </sheetView>
  </sheetViews>
  <sheetFormatPr defaultColWidth="9.00390625" defaultRowHeight="15.75"/>
  <sheetData>
    <row r="2" spans="1:10" ht="20.25">
      <c r="A2" s="402" t="s">
        <v>305</v>
      </c>
      <c r="B2" s="403"/>
      <c r="C2" s="403"/>
      <c r="D2" s="403"/>
      <c r="E2" s="403"/>
      <c r="F2" s="403"/>
      <c r="G2" s="403"/>
      <c r="H2" s="403"/>
      <c r="I2" s="403"/>
      <c r="J2" s="74"/>
    </row>
    <row r="4" spans="1:10" ht="79.5" customHeight="1">
      <c r="A4" s="407" t="s">
        <v>475</v>
      </c>
      <c r="B4" s="408"/>
      <c r="C4" s="408"/>
      <c r="D4" s="408"/>
      <c r="E4" s="408"/>
      <c r="F4" s="408"/>
      <c r="G4" s="408"/>
      <c r="H4" s="408"/>
      <c r="I4" s="408"/>
      <c r="J4" s="33"/>
    </row>
    <row r="5" spans="1:10" ht="15.75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2"/>
      <c r="B6" s="71"/>
      <c r="C6" s="71"/>
      <c r="D6" s="71"/>
      <c r="E6" s="71"/>
      <c r="F6" s="71"/>
      <c r="G6" s="71"/>
      <c r="H6" s="71"/>
      <c r="I6" s="71"/>
      <c r="J6" s="71"/>
    </row>
    <row r="7" spans="1:10" ht="64.5" customHeight="1">
      <c r="A7" s="407" t="s">
        <v>431</v>
      </c>
      <c r="B7" s="408"/>
      <c r="C7" s="408"/>
      <c r="D7" s="408"/>
      <c r="E7" s="408"/>
      <c r="F7" s="408"/>
      <c r="G7" s="408"/>
      <c r="H7" s="408"/>
      <c r="I7" s="408"/>
      <c r="J7" s="71"/>
    </row>
    <row r="8" spans="1:10" ht="15.7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15.75">
      <c r="A9" s="73"/>
      <c r="B9" s="29"/>
      <c r="C9" s="29"/>
      <c r="D9" s="29"/>
      <c r="E9" s="29"/>
      <c r="F9" s="29"/>
      <c r="G9" s="29"/>
      <c r="H9" s="29"/>
      <c r="I9" s="29"/>
      <c r="J9" s="29"/>
    </row>
    <row r="10" spans="1:10" ht="33" customHeight="1">
      <c r="A10" s="404" t="s">
        <v>432</v>
      </c>
      <c r="B10" s="164"/>
      <c r="C10" s="164"/>
      <c r="D10" s="164"/>
      <c r="E10" s="164"/>
      <c r="F10" s="164"/>
      <c r="G10" s="164"/>
      <c r="H10" s="164"/>
      <c r="I10" s="164"/>
      <c r="J10" s="29"/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73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82.5" customHeight="1">
      <c r="A13" s="405" t="s">
        <v>443</v>
      </c>
      <c r="B13" s="406"/>
      <c r="C13" s="406"/>
      <c r="D13" s="406"/>
      <c r="E13" s="406"/>
      <c r="F13" s="406"/>
      <c r="G13" s="406"/>
      <c r="H13" s="406"/>
      <c r="I13" s="406"/>
      <c r="J13" s="29"/>
    </row>
    <row r="16" spans="1:9" ht="55.5" customHeight="1">
      <c r="A16" s="164" t="s">
        <v>444</v>
      </c>
      <c r="B16" s="164"/>
      <c r="C16" s="164"/>
      <c r="D16" s="164"/>
      <c r="E16" s="164"/>
      <c r="F16" s="164"/>
      <c r="G16" s="164"/>
      <c r="H16" s="164"/>
      <c r="I16" s="164"/>
    </row>
    <row r="19" spans="1:9" ht="52.5" customHeight="1">
      <c r="A19" s="164" t="s">
        <v>445</v>
      </c>
      <c r="B19" s="164"/>
      <c r="C19" s="164"/>
      <c r="D19" s="164"/>
      <c r="E19" s="164"/>
      <c r="F19" s="164"/>
      <c r="G19" s="164"/>
      <c r="H19" s="164"/>
      <c r="I19" s="164"/>
    </row>
    <row r="22" spans="1:10" ht="69.75" customHeight="1">
      <c r="A22" s="165" t="s">
        <v>476</v>
      </c>
      <c r="B22" s="166"/>
      <c r="C22" s="166"/>
      <c r="D22" s="166"/>
      <c r="E22" s="166"/>
      <c r="F22" s="166"/>
      <c r="G22" s="166"/>
      <c r="H22" s="166"/>
      <c r="I22" s="166"/>
      <c r="J22" s="167"/>
    </row>
    <row r="25" spans="1:9" ht="57.75" customHeight="1">
      <c r="A25" s="164" t="s">
        <v>463</v>
      </c>
      <c r="B25" s="164"/>
      <c r="C25" s="164"/>
      <c r="D25" s="164"/>
      <c r="E25" s="164"/>
      <c r="F25" s="164"/>
      <c r="G25" s="164"/>
      <c r="H25" s="164"/>
      <c r="I25" s="164"/>
    </row>
    <row r="28" spans="1:9" ht="58.5" customHeight="1">
      <c r="A28" s="164" t="s">
        <v>425</v>
      </c>
      <c r="B28" s="164"/>
      <c r="C28" s="164"/>
      <c r="D28" s="164"/>
      <c r="E28" s="164"/>
      <c r="F28" s="164"/>
      <c r="G28" s="164"/>
      <c r="H28" s="164"/>
      <c r="I28" s="164"/>
    </row>
    <row r="31" spans="1:9" ht="19.5" customHeight="1">
      <c r="A31" s="164" t="s">
        <v>446</v>
      </c>
      <c r="B31" s="164"/>
      <c r="C31" s="164"/>
      <c r="D31" s="164"/>
      <c r="E31" s="164"/>
      <c r="F31" s="164"/>
      <c r="G31" s="164"/>
      <c r="H31" s="164"/>
      <c r="I31" s="164"/>
    </row>
    <row r="32" spans="1:9" ht="19.5" customHeight="1">
      <c r="A32" s="129"/>
      <c r="B32" s="129"/>
      <c r="C32" s="129"/>
      <c r="D32" s="129"/>
      <c r="E32" s="129"/>
      <c r="F32" s="129"/>
      <c r="G32" s="129"/>
      <c r="H32" s="129"/>
      <c r="I32" s="129"/>
    </row>
    <row r="33" spans="1:9" ht="19.5" customHeight="1">
      <c r="A33" s="129"/>
      <c r="B33" s="129"/>
      <c r="C33" s="129"/>
      <c r="D33" s="129"/>
      <c r="E33" s="129"/>
      <c r="F33" s="129"/>
      <c r="G33" s="129"/>
      <c r="H33" s="129"/>
      <c r="I33" s="129"/>
    </row>
    <row r="34" spans="1:9" ht="22.5" customHeight="1">
      <c r="A34" s="164" t="s">
        <v>464</v>
      </c>
      <c r="B34" s="164"/>
      <c r="C34" s="164"/>
      <c r="D34" s="164"/>
      <c r="E34" s="164"/>
      <c r="F34" s="164"/>
      <c r="G34" s="164"/>
      <c r="H34" s="164"/>
      <c r="I34" s="164"/>
    </row>
    <row r="35" ht="2.25" customHeight="1" hidden="1"/>
    <row r="36" ht="15.75" hidden="1"/>
    <row r="39" spans="1:9" ht="124.5" customHeight="1">
      <c r="A39" s="257" t="s">
        <v>384</v>
      </c>
      <c r="B39" s="247"/>
      <c r="C39" s="247"/>
      <c r="D39" s="247"/>
      <c r="E39" s="247"/>
      <c r="F39" s="247"/>
      <c r="G39" s="247"/>
      <c r="H39" s="247"/>
      <c r="I39" s="248"/>
    </row>
    <row r="42" spans="1:9" ht="14.25" customHeight="1">
      <c r="A42" s="404"/>
      <c r="B42" s="404"/>
      <c r="C42" s="404"/>
      <c r="D42" s="404"/>
      <c r="E42" s="404"/>
      <c r="F42" s="404"/>
      <c r="G42" s="404"/>
      <c r="H42" s="404"/>
      <c r="I42" s="404"/>
    </row>
    <row r="44" spans="1:9" ht="16.5">
      <c r="A44" s="134" t="s">
        <v>1</v>
      </c>
      <c r="B44" s="134"/>
      <c r="D44" s="139" t="s">
        <v>385</v>
      </c>
      <c r="E44" s="139"/>
      <c r="F44" s="139"/>
      <c r="G44" s="139"/>
      <c r="I44" s="81"/>
    </row>
    <row r="45" spans="1:9" ht="16.5">
      <c r="A45" s="32"/>
      <c r="B45" s="32"/>
      <c r="D45" s="135" t="s">
        <v>2</v>
      </c>
      <c r="E45" s="135"/>
      <c r="F45" s="135"/>
      <c r="G45" s="135"/>
      <c r="I45" s="82" t="s">
        <v>309</v>
      </c>
    </row>
    <row r="46" spans="1:9" ht="16.5">
      <c r="A46" s="32"/>
      <c r="B46" s="32"/>
      <c r="I46" s="55"/>
    </row>
    <row r="47" spans="1:9" ht="16.5">
      <c r="A47" s="32"/>
      <c r="B47" s="32"/>
      <c r="I47" s="55"/>
    </row>
    <row r="48" spans="1:9" ht="16.5">
      <c r="A48" s="134" t="s">
        <v>1</v>
      </c>
      <c r="B48" s="134"/>
      <c r="D48" s="139" t="s">
        <v>386</v>
      </c>
      <c r="E48" s="139"/>
      <c r="F48" s="139"/>
      <c r="G48" s="139"/>
      <c r="I48" s="81"/>
    </row>
    <row r="49" spans="4:9" ht="15.75">
      <c r="D49" s="135" t="s">
        <v>2</v>
      </c>
      <c r="E49" s="135"/>
      <c r="F49" s="135"/>
      <c r="G49" s="135"/>
      <c r="I49" s="83" t="s">
        <v>309</v>
      </c>
    </row>
    <row r="52" spans="2:5" ht="15.75">
      <c r="B52" t="s">
        <v>383</v>
      </c>
      <c r="E52" t="s">
        <v>415</v>
      </c>
    </row>
  </sheetData>
  <sheetProtection/>
  <mergeCells count="20">
    <mergeCell ref="A22:J22"/>
    <mergeCell ref="A7:I7"/>
    <mergeCell ref="D45:G45"/>
    <mergeCell ref="A48:B48"/>
    <mergeCell ref="D48:G48"/>
    <mergeCell ref="D49:G49"/>
    <mergeCell ref="A28:I28"/>
    <mergeCell ref="A39:I39"/>
    <mergeCell ref="A42:I42"/>
    <mergeCell ref="A31:I31"/>
    <mergeCell ref="A34:I34"/>
    <mergeCell ref="A2:I2"/>
    <mergeCell ref="A44:B44"/>
    <mergeCell ref="D44:G44"/>
    <mergeCell ref="A10:I10"/>
    <mergeCell ref="A13:I13"/>
    <mergeCell ref="A16:I16"/>
    <mergeCell ref="A19:I19"/>
    <mergeCell ref="A25:I25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Егерева Юлия Викторовна</dc:creator>
  <cp:keywords/>
  <dc:description/>
  <cp:lastModifiedBy>маша</cp:lastModifiedBy>
  <cp:lastPrinted>2015-10-22T07:24:28Z</cp:lastPrinted>
  <dcterms:created xsi:type="dcterms:W3CDTF">2015-09-15T12:15:22Z</dcterms:created>
  <dcterms:modified xsi:type="dcterms:W3CDTF">2015-11-09T10:23:42Z</dcterms:modified>
  <cp:category/>
  <cp:version/>
  <cp:contentType/>
  <cp:contentStatus/>
</cp:coreProperties>
</file>